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s.int.imf.org\RegionalOffice\BRB\Users\dkloeden\My Documents\PFTAC\Tax\"/>
    </mc:Choice>
  </mc:AlternateContent>
  <bookViews>
    <workbookView xWindow="120" yWindow="120" windowWidth="15600" windowHeight="7920" firstSheet="3" activeTab="3"/>
  </bookViews>
  <sheets>
    <sheet name="Sheet2" sheetId="2" state="hidden" r:id="rId1"/>
    <sheet name="Sheet3" sheetId="3" state="hidden" r:id="rId2"/>
    <sheet name="Workplan FY16-REVISED" sheetId="5" state="hidden" r:id="rId3"/>
    <sheet name="Revenue" sheetId="10" r:id="rId4"/>
  </sheets>
  <definedNames>
    <definedName name="CARTACmembers">#REF!</definedName>
    <definedName name="_xlnm.Print_Area" localSheetId="3">Revenue!$A$1:$M$52</definedName>
  </definedNames>
  <calcPr calcId="171027"/>
</workbook>
</file>

<file path=xl/calcChain.xml><?xml version="1.0" encoding="utf-8"?>
<calcChain xmlns="http://schemas.openxmlformats.org/spreadsheetml/2006/main">
  <c r="H51" i="10" l="1"/>
  <c r="I52" i="10" l="1"/>
  <c r="H52" i="10"/>
  <c r="G52" i="10"/>
  <c r="F52" i="10"/>
  <c r="H39" i="10"/>
  <c r="H38" i="10"/>
  <c r="H37" i="10"/>
  <c r="H14" i="10"/>
  <c r="H36" i="10"/>
  <c r="H13" i="10"/>
  <c r="H50" i="10"/>
  <c r="H49" i="10"/>
  <c r="H48" i="10"/>
  <c r="H47" i="10"/>
  <c r="H46" i="10"/>
  <c r="H45" i="10"/>
  <c r="H44" i="10"/>
  <c r="H43" i="10"/>
  <c r="H42" i="10"/>
  <c r="H41" i="10"/>
  <c r="H40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2" i="10"/>
  <c r="H11" i="10"/>
  <c r="H10" i="10"/>
  <c r="H9" i="10"/>
  <c r="H8" i="10"/>
  <c r="H7" i="10"/>
  <c r="H6" i="10"/>
  <c r="H5" i="10" l="1"/>
  <c r="H5" i="5" l="1"/>
  <c r="L5" i="5"/>
  <c r="H6" i="5"/>
  <c r="L6" i="5"/>
  <c r="H7" i="5"/>
  <c r="L7" i="5"/>
  <c r="H8" i="5"/>
  <c r="L8" i="5"/>
  <c r="H9" i="5"/>
  <c r="L9" i="5"/>
  <c r="H10" i="5"/>
  <c r="L10" i="5"/>
  <c r="H11" i="5"/>
  <c r="L11" i="5"/>
  <c r="M11" i="5"/>
  <c r="H12" i="5"/>
  <c r="L12" i="5"/>
  <c r="H13" i="5"/>
  <c r="L13" i="5"/>
  <c r="H14" i="5"/>
  <c r="L14" i="5"/>
  <c r="M14" i="5"/>
  <c r="H15" i="5"/>
  <c r="H16" i="5"/>
  <c r="L16" i="5"/>
  <c r="H17" i="5"/>
  <c r="H18" i="5"/>
  <c r="L18" i="5"/>
  <c r="H19" i="5"/>
  <c r="L19" i="5"/>
  <c r="H20" i="5"/>
  <c r="L20" i="5"/>
  <c r="H21" i="5"/>
  <c r="L21" i="5"/>
  <c r="M21" i="5"/>
  <c r="L22" i="5"/>
  <c r="H23" i="5"/>
  <c r="L23" i="5"/>
  <c r="H24" i="5"/>
  <c r="H25" i="5"/>
  <c r="L25" i="5"/>
  <c r="H26" i="5"/>
  <c r="L26" i="5"/>
  <c r="H27" i="5"/>
  <c r="L27" i="5"/>
  <c r="E29" i="5"/>
  <c r="F29" i="5"/>
  <c r="G29" i="5"/>
  <c r="E31" i="5"/>
  <c r="F31" i="5"/>
  <c r="G31" i="5"/>
  <c r="I32" i="5"/>
  <c r="J32" i="5"/>
  <c r="K32" i="5"/>
  <c r="H29" i="5" l="1"/>
  <c r="L32" i="5"/>
  <c r="H31" i="5"/>
</calcChain>
</file>

<file path=xl/sharedStrings.xml><?xml version="1.0" encoding="utf-8"?>
<sst xmlns="http://schemas.openxmlformats.org/spreadsheetml/2006/main" count="479" uniqueCount="313">
  <si>
    <t>TA Area</t>
  </si>
  <si>
    <t>Medium-Term Outcome in the Log Frame</t>
  </si>
  <si>
    <t>Country</t>
  </si>
  <si>
    <t>Milestones</t>
  </si>
  <si>
    <t>Comments</t>
  </si>
  <si>
    <t>CARTAC resident advisors</t>
  </si>
  <si>
    <t>ST experts</t>
  </si>
  <si>
    <t>Total</t>
  </si>
  <si>
    <t>Activity</t>
  </si>
  <si>
    <t>Planned Date</t>
  </si>
  <si>
    <t>Experts</t>
  </si>
  <si>
    <t>Barbados</t>
  </si>
  <si>
    <t>Anguilla</t>
  </si>
  <si>
    <t>Antigua &amp; Barbuda</t>
  </si>
  <si>
    <t>The Bahamas</t>
  </si>
  <si>
    <t>Belize</t>
  </si>
  <si>
    <t>Bermuda</t>
  </si>
  <si>
    <t>British Virgin islands</t>
  </si>
  <si>
    <t>Cayman Islands</t>
  </si>
  <si>
    <t>Dominica</t>
  </si>
  <si>
    <t>Grenada</t>
  </si>
  <si>
    <t>Guyana</t>
  </si>
  <si>
    <t>Haiti</t>
  </si>
  <si>
    <t>Jamaica</t>
  </si>
  <si>
    <t>Montserrat</t>
  </si>
  <si>
    <t>St. Kitts &amp; Nevis</t>
  </si>
  <si>
    <t>St. Lucia</t>
  </si>
  <si>
    <t>St. Vincent &amp; the Grenadines</t>
  </si>
  <si>
    <t>Suriname</t>
  </si>
  <si>
    <t>Trinidad &amp; Tobago</t>
  </si>
  <si>
    <t>Turks &amp; Caicos Islands</t>
  </si>
  <si>
    <t>SVG</t>
  </si>
  <si>
    <t>Outcomes  1-4</t>
  </si>
  <si>
    <t>ECCU</t>
  </si>
  <si>
    <t xml:space="preserve">  Percentage of Adjusted Plan:</t>
  </si>
  <si>
    <t xml:space="preserve">  Percentage of Original Plan:</t>
  </si>
  <si>
    <t>Delivered at Nov 1:</t>
  </si>
  <si>
    <t>Updated Plan at Nov 1:</t>
  </si>
  <si>
    <t>Original Plan:</t>
  </si>
  <si>
    <t>Policy unit set up</t>
  </si>
  <si>
    <t>Scheduled November 4-16</t>
  </si>
  <si>
    <t>Provide advice on setting up a macro policy unit</t>
  </si>
  <si>
    <t>4. Improved macroeconomic and fiscal coordination</t>
  </si>
  <si>
    <t>Policy and research papers produced</t>
  </si>
  <si>
    <t>Scheduled Jan 11-15</t>
  </si>
  <si>
    <t>Improving research capacity</t>
  </si>
  <si>
    <t>Saint Lucia</t>
  </si>
  <si>
    <t>Further reporting on macroeconomic events</t>
  </si>
  <si>
    <t>Not yet scheduled</t>
  </si>
  <si>
    <t>Assist with economic reporting</t>
  </si>
  <si>
    <t>Modelling capacity built for central bankers to better monitor macro risks to the economy</t>
  </si>
  <si>
    <t>Moved to next FY</t>
  </si>
  <si>
    <t>Joint workshop with FS (Shelton) on Macro-Financial linkages</t>
  </si>
  <si>
    <t>Regional</t>
  </si>
  <si>
    <t>Workshop delivered.  Action Plans to implement workshop learnings produced.</t>
  </si>
  <si>
    <t>Delivered in July</t>
  </si>
  <si>
    <t>Workshop - medium term economic and fiscal outlook statements (jointly with CARTAC PFM)</t>
  </si>
  <si>
    <t>3. Countries adequately reporting on macroeconomic risks and policy (PI 5)</t>
  </si>
  <si>
    <t>Improved medium-term framework</t>
  </si>
  <si>
    <t>Aiming for late April</t>
  </si>
  <si>
    <t>Revenue forecasting and tax policy modelling workshop</t>
  </si>
  <si>
    <t>Week 1 Scheduled for 16-20 November, 2 further weeks planned but unscheduled</t>
  </si>
  <si>
    <t>Developing a medium-term framework</t>
  </si>
  <si>
    <t>Revenue projections based on sound Macro inputs</t>
  </si>
  <si>
    <t>Training MoF staff in techniques of revenue projections</t>
  </si>
  <si>
    <t>Internally consistent MTFF</t>
  </si>
  <si>
    <t>Assist team in the refinement of MTFF</t>
  </si>
  <si>
    <t>Policy unit operating sound internally consistent macroeconomic framework</t>
  </si>
  <si>
    <t>Follow up mission to assist with medium-term fiscal framework</t>
  </si>
  <si>
    <t>Revenue forecasts underpinned by macro inputs</t>
  </si>
  <si>
    <t>Introductory visit and assistance with revenue forecasting</t>
  </si>
  <si>
    <t>Bahamas</t>
  </si>
  <si>
    <t>SPDD producing multi-year revenue projections</t>
  </si>
  <si>
    <t>Follow up revenue forecasting workshop to produce final multi-year projections along with beginning training on MTFF</t>
  </si>
  <si>
    <t>Turks and Caicos</t>
  </si>
  <si>
    <t xml:space="preserve">2.  Countries annual budgetary process underpinned by a medium-term macro framework  (PI 14(i), FTE  2.1.3) </t>
  </si>
  <si>
    <t>MoF undertaking GDP projections</t>
  </si>
  <si>
    <t>Assist with real sector analysis and projections (joint with PFM)</t>
  </si>
  <si>
    <t>Antigua</t>
  </si>
  <si>
    <t>2 half days delivered on October 15 and October 20. Fiscal rules mission to occur on Nov-4-16</t>
  </si>
  <si>
    <t>Training MoF staff in techniques of Macro projections</t>
  </si>
  <si>
    <t>producing scenarios around baseline projections</t>
  </si>
  <si>
    <t xml:space="preserve">Not yet scheduled. </t>
  </si>
  <si>
    <t>Follow up mission to assist with medium-term GDP projections</t>
  </si>
  <si>
    <t>Fiscal unit internally producing Macro projections</t>
  </si>
  <si>
    <t>Scheduled Feb 22-26</t>
  </si>
  <si>
    <t>Assist MoF with GDP projection frameworks</t>
  </si>
  <si>
    <t>St Kitts</t>
  </si>
  <si>
    <t>MoF of T&amp;T producing multi-year projections with detailed scenarios</t>
  </si>
  <si>
    <t>Delivered as part of IMF mission: Sept 15-25, remainder to be delivered in H2</t>
  </si>
  <si>
    <t>Advise Ministry of Finance on GDP forecasting methodologies and then assist with implementation</t>
  </si>
  <si>
    <t>Macro Policy Unit independently producing forecasts</t>
  </si>
  <si>
    <t>Delivered July 13-17</t>
  </si>
  <si>
    <t>Assist with training staff in a GDP and CPI forecasting framework</t>
  </si>
  <si>
    <t>Scenarios and risks surrounding baseline forecasts are produced</t>
  </si>
  <si>
    <t>Review forecasting framework from previous training session</t>
  </si>
  <si>
    <t>Delivered 28 September - 4 October</t>
  </si>
  <si>
    <t>Not yet scheduled. Reduced by 1 week.</t>
  </si>
  <si>
    <t>1. Countries are using macroeconomic forecasts as a basis for annual and medium-term budgets (PI 14(ii), FTE 2.1.2)</t>
  </si>
  <si>
    <t>Workshop deliver on global best practice macro surveillance</t>
  </si>
  <si>
    <t xml:space="preserve">Scheduled for March 14-18 in Suriname. </t>
  </si>
  <si>
    <t>ICD Course on Macroeconomic Diagnostics</t>
  </si>
  <si>
    <t>All countries producing internally consistent debt projections</t>
  </si>
  <si>
    <t>Delivered on May 6-15 May.</t>
  </si>
  <si>
    <t>Workshop to assist ECCU Macro Policy Units produce an internally consistent set of macro/fiscal projections</t>
  </si>
  <si>
    <t>Macroeconomic analysis</t>
  </si>
  <si>
    <t>Updated Total</t>
  </si>
  <si>
    <t>Updated STX</t>
  </si>
  <si>
    <t>Updated LTX</t>
  </si>
  <si>
    <t>Updated IMF HQ</t>
  </si>
  <si>
    <t>IMF HQ</t>
  </si>
  <si>
    <t>Delivery status</t>
  </si>
  <si>
    <t>% of updated plan delivered at end-Oct</t>
  </si>
  <si>
    <t>Updated Inputs at Nov 1, 2016
(person-weeks - changes in red)</t>
  </si>
  <si>
    <t>Inputs: May 2015 - April 2016  
(in person-weeks)</t>
  </si>
  <si>
    <t>Activity: May 2015 - April 2016</t>
  </si>
  <si>
    <t>Work Plan (May 2015 to April 2016): Macroeconomics Programming and Analysis</t>
  </si>
  <si>
    <t>Cancelled due to  shifting prioties, another regional workshop added.</t>
  </si>
  <si>
    <t>Workshop for Financial Secretaries (jointly with CARTAC PFM)</t>
  </si>
  <si>
    <t>Rolled into FAD fiscal rules mission</t>
  </si>
  <si>
    <t>STX will be Winston Moore</t>
  </si>
  <si>
    <t>To discuss with David, Budget dependent</t>
  </si>
  <si>
    <t>Unscheduled</t>
  </si>
  <si>
    <t>FAD workshop, previously not programmed</t>
  </si>
  <si>
    <t>This unplanned mission was born out of the election</t>
  </si>
  <si>
    <t>Multiple emails sent to FS with no response.</t>
  </si>
  <si>
    <t>Cancelled: No commitment from authorities</t>
  </si>
  <si>
    <t>Leaning on cancelling unless hear back from authorities soon</t>
  </si>
  <si>
    <t>Delivered 2 half days of assistance to MoF. Barbados fiscal rules mission allocated to this. STX have been removed</t>
  </si>
  <si>
    <t>Successful mission so unplanned follow up mission added</t>
  </si>
  <si>
    <t>Mission title will change to assist with producing manuals for Macro Policy Unit</t>
  </si>
  <si>
    <t>The one week Fund staff visit is replaced by this mission</t>
  </si>
  <si>
    <t xml:space="preserve">Topic changed to Macroeconomic Forecasting. Venue and dates confirmed. </t>
  </si>
  <si>
    <t>Covered cost for WHD Economist to present over two days</t>
  </si>
  <si>
    <t>Will happen</t>
  </si>
  <si>
    <t>May happen</t>
  </si>
  <si>
    <t>Delete</t>
  </si>
  <si>
    <t>Should happen</t>
  </si>
  <si>
    <t>Complete</t>
  </si>
  <si>
    <t>LTX yes, STX MAYBE</t>
  </si>
  <si>
    <t>CANCELLED</t>
  </si>
  <si>
    <t>Objective</t>
  </si>
  <si>
    <t>Outcome Targeted</t>
  </si>
  <si>
    <t>May 2017 - April 2018</t>
  </si>
  <si>
    <t>(in person-days)</t>
  </si>
  <si>
    <t>Number of Missions/ Activities</t>
  </si>
  <si>
    <t>PFTAC resident advisors</t>
  </si>
  <si>
    <t>Fiji</t>
  </si>
  <si>
    <t>FSM</t>
  </si>
  <si>
    <t>Kiribati</t>
  </si>
  <si>
    <t>Palau</t>
  </si>
  <si>
    <t>RMI</t>
  </si>
  <si>
    <t>PNG</t>
  </si>
  <si>
    <t>Vanuatu</t>
  </si>
  <si>
    <t>Tuvalu</t>
  </si>
  <si>
    <t>Total Days:</t>
  </si>
  <si>
    <t>May 2017</t>
  </si>
  <si>
    <t>October 2017</t>
  </si>
  <si>
    <t>July 2017</t>
  </si>
  <si>
    <t>June 2017</t>
  </si>
  <si>
    <t>FY18 Work Plan - May 2017 to April 2018:  Revenue Administration</t>
  </si>
  <si>
    <t>Revenue Administration</t>
  </si>
  <si>
    <t>1. Strengthened revenue administration management and governance arrangements</t>
  </si>
  <si>
    <t>1.5 Corporate priorities and compliance better managed through risk management</t>
  </si>
  <si>
    <t>1.1 Reform strategy and implementation governance framework adopted and institutionalized</t>
  </si>
  <si>
    <t>1.2 Organizational arrangements enable more effective delivery of strategy and reforms</t>
  </si>
  <si>
    <t>Samoa</t>
  </si>
  <si>
    <t xml:space="preserve">Strengthen compliance risk management </t>
  </si>
  <si>
    <t>Aslett</t>
  </si>
  <si>
    <t xml:space="preserve">Fiji has introduced a risk based compliance strategy which needs to be further embedded and integrated with customs. </t>
  </si>
  <si>
    <t>Strategy and governance arrangements in place to support reform initiatives.</t>
  </si>
  <si>
    <t>Review overall reform progress and support the development of a more structured approach to reforms.</t>
  </si>
  <si>
    <t xml:space="preserve">Strengthen organizational design. </t>
  </si>
  <si>
    <t>Scott</t>
  </si>
  <si>
    <t>Develop a risk based compliance improvement strategy</t>
  </si>
  <si>
    <t xml:space="preserve">Kiribati has introduced a new structure with more TA needed to facilitate implementation.    </t>
  </si>
  <si>
    <t xml:space="preserve">Kiribati has introduced a new structure with the next phase of modernization linked to introducing a compliance improvement strategy. </t>
  </si>
  <si>
    <t xml:space="preserve">Niue has accepted PFTAC recommendations to introduce a new structure and will require additional TA moving forward. </t>
  </si>
  <si>
    <t xml:space="preserve">Strategy and governance arrangements in place to support reform initiatives.
Review overall reforms and governance framework.
</t>
  </si>
  <si>
    <t>Strengthen organizational design.</t>
  </si>
  <si>
    <t>McNeill</t>
  </si>
  <si>
    <t>Review overall reform progress and support the development of a more structured approach to reforms.   Overlaps STX mission for Organization Reform below</t>
  </si>
  <si>
    <t>Palau has accepted PFTAC recommendations and implemented a function based structure</t>
  </si>
  <si>
    <t>Review overall reform progress and support the development of a more structured approach to reforms</t>
  </si>
  <si>
    <t>Further strengthen compliance risk management.</t>
  </si>
  <si>
    <t>Tuvalu has accepted PFTAC recommendations to improve its current structure and adopt a more functional approach</t>
  </si>
  <si>
    <t>Shrosbree</t>
  </si>
  <si>
    <t>Review overall reforms and governance framework.</t>
  </si>
  <si>
    <t>Review overall reform progress and reform governance framework.</t>
  </si>
  <si>
    <t>Strengthen organizational design</t>
  </si>
  <si>
    <t>Vanuatu recently introduced a new function based structure under PFTAC guidance – additional TA is to refine the model</t>
  </si>
  <si>
    <t>November 2017</t>
  </si>
  <si>
    <t xml:space="preserve">Vanuatu introduced a compliance improvement strategy and has made some progress – TA will help institutionalize the approach. </t>
  </si>
  <si>
    <t>2.3 Larger proportion of taxpayers meet their filing obligations as required by law</t>
  </si>
  <si>
    <t>2.1 Integrity of the registered taxpayer base strengthened</t>
  </si>
  <si>
    <t>Tonga</t>
  </si>
  <si>
    <t>VAT Fraud Workshop with PITAA</t>
  </si>
  <si>
    <t>Lawrence</t>
  </si>
  <si>
    <t>Improve on-time filing ratios over time.</t>
  </si>
  <si>
    <t xml:space="preserve">On-time filing has improved but opportunity exists to further enhance performance. Additional TA will assist to further improve business processes. </t>
  </si>
  <si>
    <t>Teed</t>
  </si>
  <si>
    <t>Strengthen audit capability and programs to ensure completeness and accuracy of reporting.</t>
  </si>
  <si>
    <t xml:space="preserve">Fiji has commenced the restructuring of audit and require additional TA moving forward. </t>
  </si>
  <si>
    <t>Strengthen the taxpayer services function.</t>
  </si>
  <si>
    <t xml:space="preserve">Fiji’s taxpayer services initiatives are to be consolidated under a new structure. TA will be provided to assist in the process. </t>
  </si>
  <si>
    <t xml:space="preserve">An environmental scan shows potential to improve on-time filing. </t>
  </si>
  <si>
    <t>Bell</t>
  </si>
  <si>
    <t>On-time payment compliance and management of arrears improves over time.</t>
  </si>
  <si>
    <t xml:space="preserve">An environmental scan shows potential to improve on-time payment of taxes. </t>
  </si>
  <si>
    <t>Building audit capability is a long term effort which will require TA moving forward.</t>
  </si>
  <si>
    <t>Strengthen the integrity of the registered taxpayer base</t>
  </si>
  <si>
    <t xml:space="preserve">Evidence suggests that TA is required in this area. </t>
  </si>
  <si>
    <t>A new taxpayer services function has been created under a new structure. Additional TA will be provided to guide implementation</t>
  </si>
  <si>
    <t>Audit and other initiatives effectively detect inaccurate reporting.</t>
  </si>
  <si>
    <t xml:space="preserve">Kiribati has requested additional TA to build audit capability. </t>
  </si>
  <si>
    <t>Strengthen the taxpayer services function. BTB with  Organization Mission 1.2</t>
  </si>
  <si>
    <t>Strengthen organizational design. BTB with Taxpayer Services Mission under 2.2</t>
  </si>
  <si>
    <t xml:space="preserve">Palau has accepted PFTAC recommendations to introduce a new function based structure and will need additional TA to build an effective taxpayer services program. </t>
  </si>
  <si>
    <t>Strengthen the integrity of the registered taxpayer base.</t>
  </si>
  <si>
    <t>An environmental scan shows potential to improve on-time payment of taxes</t>
  </si>
  <si>
    <t>RMI has a low audit skills base and requested TA to build capability.</t>
  </si>
  <si>
    <t>Improve on-time filing ratios over time</t>
  </si>
  <si>
    <t>The authorities have requested TA to improve on-time filing rates.</t>
  </si>
  <si>
    <t xml:space="preserve">Opportunity exists to further strengthen on-time payment of taxes. </t>
  </si>
  <si>
    <t>Building audit capability and programs to ensure completeness and accuracy of reporting</t>
  </si>
  <si>
    <t>Improve on-time filing rates over time.</t>
  </si>
  <si>
    <t>On-time payment compliance and management of arrears improves over time</t>
  </si>
  <si>
    <t xml:space="preserve">Progress has been made to improve on-time filing with more work required to improve internal business processes.
</t>
  </si>
  <si>
    <t>Vanuatu requested additional TA after an environmental scan showed opportunity to improve on-time payment ratios.</t>
  </si>
  <si>
    <t>Niue</t>
  </si>
  <si>
    <t>Strengthen organization design.  BTB with mission Taxpayer Service Mission 2.2</t>
  </si>
  <si>
    <t>2. Strengthened core functions evidenced by an accurate taxpayer base, taxpayer services supporting voluntary compliance, improvements in filing, payment and audit activities</t>
  </si>
  <si>
    <t>2.2 Taxpayer Services initiatives to support voluntary compliance strengthened</t>
  </si>
  <si>
    <t>2.5 Audit and other verification programs more effectively ensure completeness and accuracy of reporting</t>
  </si>
  <si>
    <t>2.4 Larger proportion of taxpayers meet their payment obligations as required by the law</t>
  </si>
  <si>
    <t>Reform strategy and governance framework designed by and agreed to by 12/31/2018.</t>
  </si>
  <si>
    <t>Strengthen the taxpayer services function</t>
  </si>
  <si>
    <t>A new taxpayer services function has been established but needs to be developed.</t>
  </si>
  <si>
    <t>An organizational structure in place and suitably staffed by 12/31/2017.</t>
  </si>
  <si>
    <t>Organizational structure in place and suitably staffed by 12/31/2018.</t>
  </si>
  <si>
    <t>An organizational structure in place and suitably staffed by 6/30/2018.</t>
  </si>
  <si>
    <t>Organizational structure in place and suitably staffed by 6/30/2018.</t>
  </si>
  <si>
    <t xml:space="preserve">A new structure to be implemented which will include setting up a taxpayer services component.. </t>
  </si>
  <si>
    <t>Taxpayer services strategy designed by 07/31/2017 and implemented by 12/31/2017 and aligned to TADAT dimensions.</t>
  </si>
  <si>
    <t>Strategy and governance arrangements in place to support reform initiatives</t>
  </si>
  <si>
    <t>PNG has requested PFTAC assistance in renewing the strategic plan.</t>
  </si>
  <si>
    <t>A commitment by Government to kick start reforms by 30 June, 2017.</t>
  </si>
  <si>
    <t>Strategic and modernization plan in place and supported by a governance structure by 12/31/2017</t>
  </si>
  <si>
    <t>Integrity of the registered taxpayer base strengthened.</t>
  </si>
  <si>
    <t>A reliable and accurate taxpayer base aligned to TADAT dimensions by 07/31/2018.</t>
  </si>
  <si>
    <t>On-time filing operations based on TADAT dimensions with improvements by 6/30/2018.</t>
  </si>
  <si>
    <t>On-time payment operations based on TADAT dimensions with improvements by 6/30/2018.</t>
  </si>
  <si>
    <t>The current data base is corrupt - the authorities have requested PFTAC advise to rectify.</t>
  </si>
  <si>
    <t>The authorities have requested PFTAC TA to assist in improving on-time filing ratios.</t>
  </si>
  <si>
    <t xml:space="preserve">The authorities have requested PFTAC assistance to improve poor on-time payment levels. </t>
  </si>
  <si>
    <t>A reliable and accurate taxpayer base aligned to TADAT dimensions by 12/31/2017.</t>
  </si>
  <si>
    <t xml:space="preserve">Additional TA required in setting up a sustainable  taxpayer services program. </t>
  </si>
  <si>
    <t>On-time payment improvements demonstrated and in line with TADAT dimensions by 12/31/2017.</t>
  </si>
  <si>
    <t>On-time filing improvements based on TADAT dimensions in place and reflected in improvements achieved by 12/31/2017.</t>
  </si>
  <si>
    <t>The audit function operating at improved efficiency levels in line with TADAT dimensions by 12/31/2018.</t>
  </si>
  <si>
    <t>Leano</t>
  </si>
  <si>
    <t>An improved and more reliable and accurate taxpayer base aligned to TADAT dimensions by 12/31/2018.</t>
  </si>
  <si>
    <t>The audit function operating at improved efficiency levels based on TADAT foundations by  12/31/2018.</t>
  </si>
  <si>
    <t>Taxpayer services strategy in place and operating at improved efficiency rates in line with TADAT dimensions by 30/06/2018.</t>
  </si>
  <si>
    <t>On-time filing operating at improved efficiency levels in line with TADAT dimensions and showing improvements by 6/30/2018.</t>
  </si>
  <si>
    <t>On-time filing operating at improved efficiency levels in line with TADAT dimensions and showing improvements by 12/31/2017.</t>
  </si>
  <si>
    <t>Developing an alliance with the OCO to improve revenue administration risk management.</t>
  </si>
  <si>
    <t>1.5 OCO Annual Conference</t>
  </si>
  <si>
    <t xml:space="preserve">To support DRM, PFTAC and the OCO have entered into  strategic partnership to improve risk management between tax and customs departments. </t>
  </si>
  <si>
    <t>Workshop will reemphasize the important of a reform strategy, governance, support functions and risk management in modern tax administration.</t>
  </si>
  <si>
    <t>Management of tax administration  strategies and operations improve over time.</t>
  </si>
  <si>
    <t>Management training for senior auditors and managers.</t>
  </si>
  <si>
    <t>1.1 - 1.7 Senior Management Team Workshop on modern revenue administration (to follow PITAA Heads Meeting)</t>
  </si>
  <si>
    <t>Attend OCO Conference in Guam and deliver a presentation on integrated risk management.</t>
  </si>
  <si>
    <t>PICs have little awareness of VAT fraud schemes and need to understand and build capability to address tax leakage in this area.</t>
  </si>
  <si>
    <t>PICs need to develop management skills to improve the management of the audit functions.</t>
  </si>
  <si>
    <t>Upon the request of PICs PFTAC will facilitate a workshop geared towards improving audit management capability.</t>
  </si>
  <si>
    <t>Reviewing regional progress during 2016/17 and planning ahead.</t>
  </si>
  <si>
    <t>1&amp;2 PITAA Heads Meeting -  Management and core tax functions</t>
  </si>
  <si>
    <t xml:space="preserve">Annual PITAA Heads Meeting (Samoa) </t>
  </si>
  <si>
    <t>PFTAC supporting the development of PITAA</t>
  </si>
  <si>
    <t>Organizational structure in place and suitably staffed by 12/31/2017.</t>
  </si>
  <si>
    <t>Risk based compliance improvement strategy institutionalized and supported by a governance framework in line with TADAT dimensions by 12/31/2017.</t>
  </si>
  <si>
    <t>Reform strategy and governance framework designed and agreed to by 06/30/2018.</t>
  </si>
  <si>
    <t>Risk based compliance improvement strategy (customs and tax integrated) institutionalized and supported by a governance framework by 12/31/2017.</t>
  </si>
  <si>
    <t xml:space="preserve">Risk based compliance improvement strategy adopted by 12/31/2017. </t>
  </si>
  <si>
    <t>Compliance risks identified and addressed through an evidenced based implemented compliance improvement strategy by 12/31/2017.</t>
  </si>
  <si>
    <t>Taxpayer services strategy in place and operating at improved efficiency rates in line with TADAT dimensions by 6/30/2018.</t>
  </si>
  <si>
    <t>On-time filing operating at improved  efficiency levels in line with TADAT dimensions by 12/31/2018..</t>
  </si>
  <si>
    <t>The audit function operating at improved efficiency levels in line with TADAT dimensions by 12/31/2019.</t>
  </si>
  <si>
    <t>On-time filing operating at improved  efficiency levels in line with TADAT dimensions by 12/31/2019.</t>
  </si>
  <si>
    <t>On-time payment operating at improved efficiency levels in line with TADAT dimensions by 12/31/2019.</t>
  </si>
  <si>
    <t>Taxpayer services strategy in place and operating at improved  efficiency levels and based on TADAT  dimensions by 12/31/2018.</t>
  </si>
  <si>
    <t xml:space="preserve">Senior auditor training in the interpretation and analysis of financial statements - </t>
  </si>
  <si>
    <t xml:space="preserve">The larger PICs have requested PFTAC training to develop skills that provide a better understanding of corporate financial statements and tax implications. </t>
  </si>
  <si>
    <t xml:space="preserve">Teed </t>
  </si>
  <si>
    <t>STX</t>
  </si>
  <si>
    <t xml:space="preserve">Aslett </t>
  </si>
  <si>
    <t>Samoa introduced a compliance improvement strategy  but implementation support is required</t>
  </si>
  <si>
    <t>Samoa introduced an Industry Partnership initiative - additional implementation assistance required.</t>
  </si>
  <si>
    <t>To support management development PFTAC will reemphasize the importance of reform, governance and risk management in modern tax administration.</t>
  </si>
  <si>
    <t>To support VAT risk management PFTAC will facilitate a VAT fraud workshop to highlight area of risk.</t>
  </si>
  <si>
    <t>PICs need to develop audit skills to interpret and analyze corporate financial statements to detect compliance anomalies.</t>
  </si>
  <si>
    <t>Successful implementation of a reform strategy and governance framework to manage reforms.</t>
  </si>
  <si>
    <t xml:space="preserve">Taxpayer services strategy in place by 6/30/2018 and aligned to TADAT dimensions. </t>
  </si>
  <si>
    <t xml:space="preserve">Taxpayer services strategy in place by 12/31/2017 and aligned to  TADAT dimensions. </t>
  </si>
  <si>
    <t>January 2018</t>
  </si>
  <si>
    <t>August 2017</t>
  </si>
  <si>
    <t>February 2018</t>
  </si>
  <si>
    <t>March 2018</t>
  </si>
  <si>
    <t>September 2017</t>
  </si>
  <si>
    <t>Octber 2017</t>
  </si>
  <si>
    <t>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</si>
</sst>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5" fillId="0" borderId="0" xfId="0" applyFont="1" applyAlignment="1">
      <alignment vertical="top" wrapTex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9" xfId="0" applyBorder="1"/>
    <xf numFmtId="17" fontId="4" fillId="4" borderId="7" xfId="0" applyNumberFormat="1" applyFont="1" applyFill="1" applyBorder="1" applyAlignment="1">
      <alignment vertical="top" wrapText="1"/>
    </xf>
    <xf numFmtId="164" fontId="2" fillId="0" borderId="2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6" fillId="3" borderId="0" xfId="0" applyFont="1" applyFill="1" applyBorder="1" applyAlignment="1">
      <alignment vertical="top" wrapText="1"/>
    </xf>
    <xf numFmtId="0" fontId="2" fillId="0" borderId="20" xfId="0" applyFont="1" applyBorder="1"/>
    <xf numFmtId="0" fontId="11" fillId="0" borderId="0" xfId="0" applyFont="1" applyBorder="1" applyAlignment="1">
      <alignment horizontal="left" vertical="center" wrapText="1"/>
    </xf>
    <xf numFmtId="0" fontId="9" fillId="5" borderId="23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9" fillId="5" borderId="26" xfId="0" quotePrefix="1" applyFont="1" applyFill="1" applyBorder="1" applyAlignment="1">
      <alignment vertical="top"/>
    </xf>
    <xf numFmtId="0" fontId="9" fillId="5" borderId="9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 wrapText="1"/>
    </xf>
    <xf numFmtId="0" fontId="12" fillId="0" borderId="9" xfId="0" applyFont="1" applyBorder="1" applyAlignment="1">
      <alignment vertical="top"/>
    </xf>
    <xf numFmtId="0" fontId="5" fillId="5" borderId="19" xfId="0" applyFont="1" applyFill="1" applyBorder="1" applyAlignment="1">
      <alignment vertical="top" wrapText="1"/>
    </xf>
    <xf numFmtId="0" fontId="9" fillId="2" borderId="23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/>
    </xf>
    <xf numFmtId="0" fontId="9" fillId="2" borderId="26" xfId="0" quotePrefix="1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12" fillId="6" borderId="9" xfId="0" applyFont="1" applyFill="1" applyBorder="1" applyAlignment="1">
      <alignment vertical="top" wrapText="1"/>
    </xf>
    <xf numFmtId="0" fontId="9" fillId="6" borderId="23" xfId="0" applyFont="1" applyFill="1" applyBorder="1" applyAlignment="1">
      <alignment vertical="top" wrapText="1"/>
    </xf>
    <xf numFmtId="0" fontId="9" fillId="6" borderId="9" xfId="0" applyFont="1" applyFill="1" applyBorder="1" applyAlignment="1">
      <alignment vertical="top" wrapText="1"/>
    </xf>
    <xf numFmtId="0" fontId="9" fillId="6" borderId="26" xfId="0" quotePrefix="1" applyFont="1" applyFill="1" applyBorder="1" applyAlignment="1">
      <alignment vertical="top"/>
    </xf>
    <xf numFmtId="0" fontId="9" fillId="6" borderId="9" xfId="0" applyFont="1" applyFill="1" applyBorder="1" applyAlignment="1">
      <alignment vertical="top"/>
    </xf>
    <xf numFmtId="0" fontId="5" fillId="6" borderId="1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vertical="top"/>
    </xf>
    <xf numFmtId="0" fontId="9" fillId="4" borderId="23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4" borderId="9" xfId="0" quotePrefix="1" applyFont="1" applyFill="1" applyBorder="1" applyAlignment="1">
      <alignment vertical="top"/>
    </xf>
    <xf numFmtId="0" fontId="9" fillId="4" borderId="13" xfId="0" quotePrefix="1" applyFont="1" applyFill="1" applyBorder="1" applyAlignment="1">
      <alignment vertical="top"/>
    </xf>
    <xf numFmtId="0" fontId="9" fillId="4" borderId="26" xfId="0" quotePrefix="1" applyFont="1" applyFill="1" applyBorder="1" applyAlignment="1">
      <alignment vertical="top"/>
    </xf>
    <xf numFmtId="0" fontId="9" fillId="4" borderId="9" xfId="0" applyFont="1" applyFill="1" applyBorder="1" applyAlignment="1">
      <alignment vertical="top"/>
    </xf>
    <xf numFmtId="0" fontId="5" fillId="4" borderId="18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vertical="top" wrapText="1"/>
    </xf>
    <xf numFmtId="0" fontId="5" fillId="4" borderId="18" xfId="0" applyFont="1" applyFill="1" applyBorder="1" applyAlignment="1">
      <alignment vertical="top" wrapText="1"/>
    </xf>
    <xf numFmtId="0" fontId="9" fillId="4" borderId="18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12" fillId="4" borderId="9" xfId="0" applyFont="1" applyFill="1" applyBorder="1" applyAlignment="1">
      <alignment vertical="top"/>
    </xf>
    <xf numFmtId="0" fontId="9" fillId="4" borderId="26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0" fontId="9" fillId="5" borderId="9" xfId="0" quotePrefix="1" applyFont="1" applyFill="1" applyBorder="1" applyAlignment="1">
      <alignment vertical="top"/>
    </xf>
    <xf numFmtId="0" fontId="9" fillId="5" borderId="32" xfId="0" quotePrefix="1" applyFont="1" applyFill="1" applyBorder="1" applyAlignment="1">
      <alignment vertical="top"/>
    </xf>
    <xf numFmtId="0" fontId="9" fillId="5" borderId="24" xfId="0" quotePrefix="1" applyFont="1" applyFill="1" applyBorder="1" applyAlignment="1">
      <alignment vertical="top"/>
    </xf>
    <xf numFmtId="0" fontId="9" fillId="5" borderId="25" xfId="0" quotePrefix="1" applyFont="1" applyFill="1" applyBorder="1" applyAlignment="1">
      <alignment vertical="top"/>
    </xf>
    <xf numFmtId="0" fontId="9" fillId="2" borderId="9" xfId="0" quotePrefix="1" applyFont="1" applyFill="1" applyBorder="1" applyAlignment="1">
      <alignment vertical="top"/>
    </xf>
    <xf numFmtId="0" fontId="9" fillId="2" borderId="13" xfId="0" quotePrefix="1" applyFont="1" applyFill="1" applyBorder="1" applyAlignment="1">
      <alignment vertical="top"/>
    </xf>
    <xf numFmtId="165" fontId="9" fillId="6" borderId="26" xfId="0" quotePrefix="1" applyNumberFormat="1" applyFont="1" applyFill="1" applyBorder="1" applyAlignment="1">
      <alignment vertical="top"/>
    </xf>
    <xf numFmtId="0" fontId="9" fillId="6" borderId="9" xfId="0" quotePrefix="1" applyFont="1" applyFill="1" applyBorder="1" applyAlignment="1">
      <alignment vertical="top"/>
    </xf>
    <xf numFmtId="0" fontId="9" fillId="6" borderId="13" xfId="0" quotePrefix="1" applyFont="1" applyFill="1" applyBorder="1" applyAlignment="1">
      <alignment vertical="top"/>
    </xf>
    <xf numFmtId="0" fontId="9" fillId="4" borderId="9" xfId="0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164" fontId="9" fillId="4" borderId="26" xfId="0" applyNumberFormat="1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vertical="top" wrapText="1"/>
    </xf>
    <xf numFmtId="0" fontId="6" fillId="3" borderId="3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17" fontId="4" fillId="4" borderId="7" xfId="0" applyNumberFormat="1" applyFont="1" applyFill="1" applyBorder="1" applyAlignment="1">
      <alignment horizontal="left" vertical="top" wrapText="1"/>
    </xf>
    <xf numFmtId="17" fontId="4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17" fontId="4" fillId="4" borderId="2" xfId="0" applyNumberFormat="1" applyFont="1" applyFill="1" applyBorder="1" applyAlignment="1">
      <alignment vertical="top" wrapText="1"/>
    </xf>
    <xf numFmtId="17" fontId="4" fillId="4" borderId="3" xfId="0" applyNumberFormat="1" applyFont="1" applyFill="1" applyBorder="1" applyAlignment="1">
      <alignment vertical="top" wrapText="1"/>
    </xf>
    <xf numFmtId="17" fontId="4" fillId="4" borderId="7" xfId="0" applyNumberFormat="1" applyFont="1" applyFill="1" applyBorder="1" applyAlignment="1">
      <alignment horizontal="center" vertical="top" wrapText="1"/>
    </xf>
    <xf numFmtId="166" fontId="4" fillId="4" borderId="7" xfId="2" applyNumberFormat="1" applyFont="1" applyFill="1" applyBorder="1" applyAlignment="1">
      <alignment horizontal="center" vertical="top" wrapText="1"/>
    </xf>
    <xf numFmtId="166" fontId="4" fillId="4" borderId="1" xfId="2" applyNumberFormat="1" applyFont="1" applyFill="1" applyBorder="1" applyAlignment="1">
      <alignment horizontal="center" vertical="top" wrapText="1"/>
    </xf>
    <xf numFmtId="166" fontId="14" fillId="4" borderId="36" xfId="2" applyNumberFormat="1" applyFont="1" applyFill="1" applyBorder="1" applyAlignment="1">
      <alignment horizontal="center" vertical="top"/>
    </xf>
    <xf numFmtId="166" fontId="6" fillId="3" borderId="37" xfId="0" applyNumberFormat="1" applyFont="1" applyFill="1" applyBorder="1" applyAlignment="1">
      <alignment horizontal="center" vertical="top" wrapText="1"/>
    </xf>
    <xf numFmtId="166" fontId="4" fillId="4" borderId="2" xfId="2" applyNumberFormat="1" applyFont="1" applyFill="1" applyBorder="1" applyAlignment="1">
      <alignment horizontal="center" vertical="top" wrapText="1"/>
    </xf>
    <xf numFmtId="166" fontId="4" fillId="4" borderId="4" xfId="2" applyNumberFormat="1" applyFont="1" applyFill="1" applyBorder="1" applyAlignment="1">
      <alignment horizontal="center" vertical="top" wrapText="1"/>
    </xf>
    <xf numFmtId="17" fontId="4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7" fontId="9" fillId="4" borderId="1" xfId="0" quotePrefix="1" applyNumberFormat="1" applyFont="1" applyFill="1" applyBorder="1" applyAlignment="1">
      <alignment horizontal="left" vertical="top" wrapText="1"/>
    </xf>
    <xf numFmtId="0" fontId="9" fillId="4" borderId="2" xfId="0" quotePrefix="1" applyFont="1" applyFill="1" applyBorder="1" applyAlignment="1">
      <alignment horizontal="left" vertical="top" wrapText="1"/>
    </xf>
    <xf numFmtId="0" fontId="9" fillId="4" borderId="1" xfId="0" quotePrefix="1" applyFont="1" applyFill="1" applyBorder="1" applyAlignment="1">
      <alignment horizontal="left" vertical="top" wrapText="1"/>
    </xf>
    <xf numFmtId="0" fontId="9" fillId="4" borderId="4" xfId="0" quotePrefix="1" applyFont="1" applyFill="1" applyBorder="1" applyAlignment="1">
      <alignment horizontal="left" vertical="top" wrapText="1"/>
    </xf>
    <xf numFmtId="17" fontId="9" fillId="4" borderId="2" xfId="0" quotePrefix="1" applyNumberFormat="1" applyFont="1" applyFill="1" applyBorder="1" applyAlignment="1">
      <alignment horizontal="left" vertical="top" wrapText="1"/>
    </xf>
    <xf numFmtId="166" fontId="4" fillId="4" borderId="4" xfId="2" applyNumberFormat="1" applyFont="1" applyFill="1" applyBorder="1" applyAlignment="1">
      <alignment horizontal="center" vertical="top" wrapText="1"/>
    </xf>
    <xf numFmtId="17" fontId="4" fillId="4" borderId="10" xfId="0" applyNumberFormat="1" applyFont="1" applyFill="1" applyBorder="1" applyAlignment="1">
      <alignment horizontal="center" vertical="top" wrapText="1"/>
    </xf>
    <xf numFmtId="166" fontId="4" fillId="4" borderId="2" xfId="2" applyNumberFormat="1" applyFont="1" applyFill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7" fillId="3" borderId="9" xfId="0" applyFont="1" applyFill="1" applyBorder="1"/>
    <xf numFmtId="0" fontId="0" fillId="0" borderId="9" xfId="0" applyBorder="1" applyAlignment="1">
      <alignment horizontal="center"/>
    </xf>
    <xf numFmtId="0" fontId="17" fillId="3" borderId="9" xfId="0" applyFont="1" applyFill="1" applyBorder="1" applyAlignment="1">
      <alignment wrapText="1"/>
    </xf>
    <xf numFmtId="17" fontId="4" fillId="4" borderId="1" xfId="0" applyNumberFormat="1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166" fontId="4" fillId="8" borderId="5" xfId="2" applyNumberFormat="1" applyFont="1" applyFill="1" applyBorder="1" applyAlignment="1">
      <alignment horizontal="center" vertical="top" wrapText="1"/>
    </xf>
    <xf numFmtId="166" fontId="14" fillId="8" borderId="5" xfId="2" applyNumberFormat="1" applyFont="1" applyFill="1" applyBorder="1" applyAlignment="1">
      <alignment horizontal="center" vertical="top"/>
    </xf>
    <xf numFmtId="0" fontId="4" fillId="8" borderId="4" xfId="0" applyFont="1" applyFill="1" applyBorder="1" applyAlignment="1">
      <alignment horizontal="left" vertical="top" wrapText="1"/>
    </xf>
    <xf numFmtId="0" fontId="15" fillId="8" borderId="8" xfId="0" applyFont="1" applyFill="1" applyBorder="1" applyAlignment="1">
      <alignment horizontal="left" vertical="top" wrapText="1"/>
    </xf>
    <xf numFmtId="17" fontId="4" fillId="8" borderId="1" xfId="0" quotePrefix="1" applyNumberFormat="1" applyFont="1" applyFill="1" applyBorder="1" applyAlignment="1">
      <alignment horizontal="left" vertical="top" wrapText="1"/>
    </xf>
    <xf numFmtId="0" fontId="15" fillId="8" borderId="17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vertical="top" wrapText="1"/>
    </xf>
    <xf numFmtId="0" fontId="4" fillId="8" borderId="8" xfId="0" applyFont="1" applyFill="1" applyBorder="1" applyAlignment="1">
      <alignment horizontal="center" vertical="top" wrapText="1"/>
    </xf>
    <xf numFmtId="166" fontId="4" fillId="8" borderId="3" xfId="2" applyNumberFormat="1" applyFont="1" applyFill="1" applyBorder="1" applyAlignment="1">
      <alignment horizontal="center" vertical="top" wrapText="1"/>
    </xf>
    <xf numFmtId="166" fontId="4" fillId="8" borderId="4" xfId="2" applyNumberFormat="1" applyFont="1" applyFill="1" applyBorder="1" applyAlignment="1">
      <alignment horizontal="center" vertical="top" wrapText="1"/>
    </xf>
    <xf numFmtId="0" fontId="4" fillId="8" borderId="1" xfId="0" quotePrefix="1" applyFont="1" applyFill="1" applyBorder="1" applyAlignment="1">
      <alignment horizontal="left" vertical="top" wrapText="1"/>
    </xf>
    <xf numFmtId="166" fontId="4" fillId="8" borderId="1" xfId="2" applyNumberFormat="1" applyFont="1" applyFill="1" applyBorder="1" applyAlignment="1">
      <alignment horizontal="center" vertical="top" wrapText="1"/>
    </xf>
    <xf numFmtId="0" fontId="0" fillId="0" borderId="0" xfId="0" applyAlignment="1"/>
    <xf numFmtId="16" fontId="4" fillId="8" borderId="1" xfId="0" quotePrefix="1" applyNumberFormat="1" applyFont="1" applyFill="1" applyBorder="1" applyAlignment="1">
      <alignment horizontal="left" vertical="top" wrapText="1"/>
    </xf>
    <xf numFmtId="17" fontId="4" fillId="8" borderId="4" xfId="0" quotePrefix="1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166" fontId="14" fillId="8" borderId="2" xfId="2" applyNumberFormat="1" applyFont="1" applyFill="1" applyBorder="1" applyAlignment="1">
      <alignment horizontal="center" vertical="top"/>
    </xf>
    <xf numFmtId="166" fontId="14" fillId="8" borderId="1" xfId="2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vertical="top" wrapText="1"/>
    </xf>
    <xf numFmtId="166" fontId="14" fillId="4" borderId="5" xfId="2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17" fontId="4" fillId="4" borderId="1" xfId="0" quotePrefix="1" applyNumberFormat="1" applyFont="1" applyFill="1" applyBorder="1" applyAlignment="1">
      <alignment horizontal="left" vertical="top" wrapText="1"/>
    </xf>
    <xf numFmtId="166" fontId="4" fillId="4" borderId="5" xfId="2" applyNumberFormat="1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left" vertical="top" wrapText="1"/>
    </xf>
    <xf numFmtId="17" fontId="4" fillId="4" borderId="4" xfId="0" quotePrefix="1" applyNumberFormat="1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30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9" fontId="6" fillId="7" borderId="12" xfId="1" quotePrefix="1" applyFont="1" applyFill="1" applyBorder="1" applyAlignment="1">
      <alignment horizontal="center" vertical="center" wrapText="1"/>
    </xf>
    <xf numFmtId="9" fontId="6" fillId="7" borderId="33" xfId="1" quotePrefix="1" applyFont="1" applyFill="1" applyBorder="1" applyAlignment="1">
      <alignment horizontal="center" vertical="center" wrapText="1"/>
    </xf>
    <xf numFmtId="166" fontId="14" fillId="8" borderId="2" xfId="2" applyNumberFormat="1" applyFont="1" applyFill="1" applyBorder="1" applyAlignment="1">
      <alignment horizontal="center" vertical="top"/>
    </xf>
    <xf numFmtId="166" fontId="14" fillId="8" borderId="4" xfId="2" applyNumberFormat="1" applyFont="1" applyFill="1" applyBorder="1" applyAlignment="1">
      <alignment horizontal="center" vertical="top"/>
    </xf>
    <xf numFmtId="17" fontId="4" fillId="8" borderId="2" xfId="0" quotePrefix="1" applyNumberFormat="1" applyFont="1" applyFill="1" applyBorder="1" applyAlignment="1">
      <alignment horizontal="left" vertical="top" wrapText="1"/>
    </xf>
    <xf numFmtId="0" fontId="4" fillId="8" borderId="4" xfId="0" quotePrefix="1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17" fontId="4" fillId="8" borderId="4" xfId="0" quotePrefix="1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left" vertical="top" wrapText="1"/>
    </xf>
    <xf numFmtId="0" fontId="8" fillId="8" borderId="3" xfId="0" applyFont="1" applyFill="1" applyBorder="1" applyAlignment="1">
      <alignment horizontal="left" vertical="top" wrapText="1"/>
    </xf>
    <xf numFmtId="0" fontId="8" fillId="8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8" borderId="3" xfId="0" applyFont="1" applyFill="1" applyBorder="1" applyAlignment="1">
      <alignment vertical="top" wrapText="1"/>
    </xf>
    <xf numFmtId="166" fontId="14" fillId="8" borderId="3" xfId="2" applyNumberFormat="1" applyFont="1" applyFill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7" fontId="4" fillId="4" borderId="2" xfId="0" applyNumberFormat="1" applyFont="1" applyFill="1" applyBorder="1" applyAlignment="1">
      <alignment horizontal="center" vertical="top" wrapText="1"/>
    </xf>
    <xf numFmtId="17" fontId="4" fillId="4" borderId="4" xfId="0" applyNumberFormat="1" applyFont="1" applyFill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9" fillId="4" borderId="2" xfId="0" quotePrefix="1" applyFont="1" applyFill="1" applyBorder="1" applyAlignment="1">
      <alignment horizontal="left" vertical="top" wrapText="1"/>
    </xf>
    <xf numFmtId="0" fontId="9" fillId="4" borderId="4" xfId="0" quotePrefix="1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166" fontId="4" fillId="4" borderId="2" xfId="2" applyNumberFormat="1" applyFont="1" applyFill="1" applyBorder="1" applyAlignment="1">
      <alignment horizontal="center" vertical="top" wrapText="1"/>
    </xf>
    <xf numFmtId="166" fontId="4" fillId="4" borderId="4" xfId="2" applyNumberFormat="1" applyFont="1" applyFill="1" applyBorder="1" applyAlignment="1">
      <alignment horizontal="center" vertical="top" wrapText="1"/>
    </xf>
    <xf numFmtId="166" fontId="4" fillId="8" borderId="2" xfId="2" applyNumberFormat="1" applyFont="1" applyFill="1" applyBorder="1" applyAlignment="1">
      <alignment horizontal="center" vertical="top" wrapText="1"/>
    </xf>
    <xf numFmtId="166" fontId="4" fillId="8" borderId="3" xfId="2" applyNumberFormat="1" applyFont="1" applyFill="1" applyBorder="1" applyAlignment="1">
      <alignment horizontal="center" vertical="top" wrapText="1"/>
    </xf>
    <xf numFmtId="166" fontId="4" fillId="8" borderId="4" xfId="2" applyNumberFormat="1" applyFont="1" applyFill="1" applyBorder="1" applyAlignment="1">
      <alignment horizontal="center" vertical="top" wrapText="1"/>
    </xf>
    <xf numFmtId="0" fontId="4" fillId="8" borderId="3" xfId="0" quotePrefix="1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vertical="top"/>
    </xf>
    <xf numFmtId="0" fontId="4" fillId="8" borderId="3" xfId="0" applyFont="1" applyFill="1" applyBorder="1" applyAlignment="1">
      <alignment vertical="top"/>
    </xf>
    <xf numFmtId="0" fontId="4" fillId="8" borderId="4" xfId="0" applyFont="1" applyFill="1" applyBorder="1" applyAlignment="1">
      <alignment vertical="top"/>
    </xf>
    <xf numFmtId="17" fontId="4" fillId="8" borderId="2" xfId="0" quotePrefix="1" applyNumberFormat="1" applyFont="1" applyFill="1" applyBorder="1" applyAlignment="1">
      <alignment horizontal="center" vertical="top" wrapText="1"/>
    </xf>
    <xf numFmtId="17" fontId="4" fillId="8" borderId="3" xfId="0" quotePrefix="1" applyNumberFormat="1" applyFont="1" applyFill="1" applyBorder="1" applyAlignment="1">
      <alignment horizontal="center" vertical="top" wrapText="1"/>
    </xf>
    <xf numFmtId="17" fontId="4" fillId="8" borderId="4" xfId="0" quotePrefix="1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17" fontId="9" fillId="4" borderId="2" xfId="0" quotePrefix="1" applyNumberFormat="1" applyFont="1" applyFill="1" applyBorder="1" applyAlignment="1">
      <alignment horizontal="center" vertical="top" wrapText="1"/>
    </xf>
    <xf numFmtId="17" fontId="9" fillId="4" borderId="4" xfId="0" quotePrefix="1" applyNumberFormat="1" applyFont="1" applyFill="1" applyBorder="1" applyAlignment="1">
      <alignment horizontal="center" vertical="top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F26" sqref="F26"/>
    </sheetView>
  </sheetViews>
  <sheetFormatPr defaultRowHeight="15" x14ac:dyDescent="0.25"/>
  <cols>
    <col min="1" max="1" width="27" bestFit="1" customWidth="1"/>
  </cols>
  <sheetData>
    <row r="1" spans="1:1" x14ac:dyDescent="0.25">
      <c r="A1" s="10" t="s">
        <v>12</v>
      </c>
    </row>
    <row r="2" spans="1:1" x14ac:dyDescent="0.25">
      <c r="A2" s="10" t="s">
        <v>13</v>
      </c>
    </row>
    <row r="3" spans="1:1" x14ac:dyDescent="0.25">
      <c r="A3" s="10" t="s">
        <v>14</v>
      </c>
    </row>
    <row r="4" spans="1:1" x14ac:dyDescent="0.25">
      <c r="A4" s="10" t="s">
        <v>11</v>
      </c>
    </row>
    <row r="5" spans="1:1" x14ac:dyDescent="0.25">
      <c r="A5" s="10" t="s">
        <v>15</v>
      </c>
    </row>
    <row r="6" spans="1:1" x14ac:dyDescent="0.25">
      <c r="A6" s="10" t="s">
        <v>16</v>
      </c>
    </row>
    <row r="7" spans="1:1" x14ac:dyDescent="0.25">
      <c r="A7" s="10" t="s">
        <v>17</v>
      </c>
    </row>
    <row r="8" spans="1:1" x14ac:dyDescent="0.25">
      <c r="A8" s="10" t="s">
        <v>18</v>
      </c>
    </row>
    <row r="9" spans="1:1" x14ac:dyDescent="0.25">
      <c r="A9" s="10" t="s">
        <v>19</v>
      </c>
    </row>
    <row r="10" spans="1:1" x14ac:dyDescent="0.25">
      <c r="A10" s="10" t="s">
        <v>20</v>
      </c>
    </row>
    <row r="11" spans="1:1" x14ac:dyDescent="0.25">
      <c r="A11" s="10" t="s">
        <v>21</v>
      </c>
    </row>
    <row r="12" spans="1:1" x14ac:dyDescent="0.25">
      <c r="A12" s="10" t="s">
        <v>22</v>
      </c>
    </row>
    <row r="13" spans="1:1" x14ac:dyDescent="0.25">
      <c r="A13" s="10" t="s">
        <v>23</v>
      </c>
    </row>
    <row r="14" spans="1:1" x14ac:dyDescent="0.25">
      <c r="A14" s="10" t="s">
        <v>24</v>
      </c>
    </row>
    <row r="15" spans="1:1" x14ac:dyDescent="0.25">
      <c r="A15" s="10" t="s">
        <v>25</v>
      </c>
    </row>
    <row r="16" spans="1:1" x14ac:dyDescent="0.25">
      <c r="A16" s="10" t="s">
        <v>26</v>
      </c>
    </row>
    <row r="17" spans="1:1" x14ac:dyDescent="0.25">
      <c r="A17" s="10" t="s">
        <v>27</v>
      </c>
    </row>
    <row r="18" spans="1:1" x14ac:dyDescent="0.25">
      <c r="A18" s="10" t="s">
        <v>28</v>
      </c>
    </row>
    <row r="19" spans="1:1" x14ac:dyDescent="0.25">
      <c r="A19" s="10" t="s">
        <v>29</v>
      </c>
    </row>
    <row r="20" spans="1:1" x14ac:dyDescent="0.25">
      <c r="A20" s="10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85" zoomScaleNormal="85" workbookViewId="0">
      <pane xSplit="1" ySplit="4" topLeftCell="B20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x14ac:dyDescent="0.25"/>
  <cols>
    <col min="1" max="1" width="20.140625" hidden="1" customWidth="1"/>
    <col min="2" max="2" width="24.5703125" customWidth="1"/>
    <col min="3" max="3" width="10" customWidth="1"/>
    <col min="4" max="4" width="27" customWidth="1"/>
    <col min="5" max="5" width="7.140625" hidden="1" customWidth="1"/>
    <col min="6" max="6" width="10.140625" hidden="1" customWidth="1"/>
    <col min="7" max="7" width="8.42578125" hidden="1" customWidth="1"/>
    <col min="8" max="8" width="6.7109375" hidden="1" customWidth="1"/>
    <col min="9" max="12" width="6.7109375" customWidth="1"/>
    <col min="13" max="13" width="9.140625" customWidth="1"/>
    <col min="14" max="14" width="16.140625" hidden="1" customWidth="1"/>
    <col min="15" max="15" width="17.42578125" hidden="1" customWidth="1"/>
    <col min="16" max="16" width="16.140625" hidden="1" customWidth="1"/>
  </cols>
  <sheetData>
    <row r="1" spans="1:17" x14ac:dyDescent="0.25">
      <c r="B1" t="s">
        <v>116</v>
      </c>
    </row>
    <row r="2" spans="1:17" ht="15.75" thickBot="1" x14ac:dyDescent="0.3"/>
    <row r="3" spans="1:17" ht="24.6" customHeight="1" thickBot="1" x14ac:dyDescent="0.3">
      <c r="A3" s="57" t="s">
        <v>0</v>
      </c>
      <c r="B3" s="137" t="s">
        <v>1</v>
      </c>
      <c r="C3" s="137" t="s">
        <v>2</v>
      </c>
      <c r="D3" s="137" t="s">
        <v>115</v>
      </c>
      <c r="E3" s="141" t="s">
        <v>114</v>
      </c>
      <c r="F3" s="142"/>
      <c r="G3" s="142"/>
      <c r="H3" s="142"/>
      <c r="I3" s="139" t="s">
        <v>113</v>
      </c>
      <c r="J3" s="140"/>
      <c r="K3" s="140"/>
      <c r="L3" s="140"/>
      <c r="M3" s="147" t="s">
        <v>112</v>
      </c>
      <c r="N3" s="137" t="s">
        <v>111</v>
      </c>
      <c r="O3" s="143" t="s">
        <v>3</v>
      </c>
      <c r="P3" s="137" t="s">
        <v>4</v>
      </c>
    </row>
    <row r="4" spans="1:17" ht="36.75" thickBot="1" x14ac:dyDescent="0.3">
      <c r="A4" s="56"/>
      <c r="B4" s="138"/>
      <c r="C4" s="138"/>
      <c r="D4" s="138"/>
      <c r="E4" s="55" t="s">
        <v>110</v>
      </c>
      <c r="F4" s="55" t="s">
        <v>5</v>
      </c>
      <c r="G4" s="55" t="s">
        <v>6</v>
      </c>
      <c r="H4" s="54" t="s">
        <v>7</v>
      </c>
      <c r="I4" s="53" t="s">
        <v>109</v>
      </c>
      <c r="J4" s="52" t="s">
        <v>108</v>
      </c>
      <c r="K4" s="52" t="s">
        <v>107</v>
      </c>
      <c r="L4" s="70" t="s">
        <v>106</v>
      </c>
      <c r="M4" s="148"/>
      <c r="N4" s="138"/>
      <c r="O4" s="144"/>
      <c r="P4" s="138"/>
    </row>
    <row r="5" spans="1:17" ht="45" x14ac:dyDescent="0.25">
      <c r="A5" s="49" t="s">
        <v>105</v>
      </c>
      <c r="B5" s="51" t="s">
        <v>32</v>
      </c>
      <c r="C5" s="38" t="s">
        <v>33</v>
      </c>
      <c r="D5" s="38" t="s">
        <v>104</v>
      </c>
      <c r="E5" s="38">
        <v>0.1</v>
      </c>
      <c r="F5" s="38">
        <v>2</v>
      </c>
      <c r="G5" s="38">
        <v>2</v>
      </c>
      <c r="H5" s="50">
        <f t="shared" ref="H5:H21" si="0">SUM(E5:G5)</f>
        <v>4.0999999999999996</v>
      </c>
      <c r="I5" s="47">
        <v>1</v>
      </c>
      <c r="J5" s="38">
        <v>2</v>
      </c>
      <c r="K5" s="38">
        <v>2</v>
      </c>
      <c r="L5" s="69">
        <f t="shared" ref="L5:L14" si="1">SUM(I5:K5)</f>
        <v>5</v>
      </c>
      <c r="M5" s="67">
        <v>100</v>
      </c>
      <c r="N5" s="38" t="s">
        <v>103</v>
      </c>
      <c r="O5" s="37" t="s">
        <v>102</v>
      </c>
      <c r="P5" s="38" t="s">
        <v>133</v>
      </c>
    </row>
    <row r="6" spans="1:17" ht="45" x14ac:dyDescent="0.25">
      <c r="A6" s="49"/>
      <c r="B6" s="46"/>
      <c r="C6" s="38" t="s">
        <v>53</v>
      </c>
      <c r="D6" s="38" t="s">
        <v>101</v>
      </c>
      <c r="E6" s="38">
        <v>3</v>
      </c>
      <c r="F6" s="38">
        <v>1</v>
      </c>
      <c r="G6" s="38">
        <v>0</v>
      </c>
      <c r="H6" s="50">
        <f t="shared" si="0"/>
        <v>4</v>
      </c>
      <c r="I6" s="47">
        <v>3</v>
      </c>
      <c r="J6" s="38">
        <v>1</v>
      </c>
      <c r="K6" s="38">
        <v>0</v>
      </c>
      <c r="L6" s="50">
        <f t="shared" si="1"/>
        <v>4</v>
      </c>
      <c r="M6" s="67">
        <v>0</v>
      </c>
      <c r="N6" s="38" t="s">
        <v>100</v>
      </c>
      <c r="O6" s="37" t="s">
        <v>99</v>
      </c>
      <c r="P6" s="38" t="s">
        <v>132</v>
      </c>
      <c r="Q6" s="46" t="s">
        <v>134</v>
      </c>
    </row>
    <row r="7" spans="1:17" ht="45" x14ac:dyDescent="0.25">
      <c r="A7" s="49"/>
      <c r="B7" s="48" t="s">
        <v>98</v>
      </c>
      <c r="C7" s="38" t="s">
        <v>31</v>
      </c>
      <c r="D7" s="38" t="s">
        <v>93</v>
      </c>
      <c r="E7" s="42">
        <v>0.1</v>
      </c>
      <c r="F7" s="42">
        <v>2</v>
      </c>
      <c r="G7" s="42">
        <v>0</v>
      </c>
      <c r="H7" s="41">
        <f t="shared" si="0"/>
        <v>2.1</v>
      </c>
      <c r="I7" s="47">
        <v>0.1</v>
      </c>
      <c r="J7" s="39">
        <v>1</v>
      </c>
      <c r="K7" s="39">
        <v>0</v>
      </c>
      <c r="L7" s="50">
        <f t="shared" si="1"/>
        <v>1.1000000000000001</v>
      </c>
      <c r="M7" s="67">
        <v>0</v>
      </c>
      <c r="N7" s="38" t="s">
        <v>97</v>
      </c>
      <c r="O7" s="37" t="s">
        <v>91</v>
      </c>
      <c r="P7" s="38"/>
      <c r="Q7" t="s">
        <v>135</v>
      </c>
    </row>
    <row r="8" spans="1:17" ht="33.75" x14ac:dyDescent="0.25">
      <c r="A8" s="23"/>
      <c r="B8" s="45"/>
      <c r="C8" s="38" t="s">
        <v>19</v>
      </c>
      <c r="D8" s="38" t="s">
        <v>93</v>
      </c>
      <c r="E8" s="42">
        <v>0.1</v>
      </c>
      <c r="F8" s="42">
        <v>1</v>
      </c>
      <c r="G8" s="42">
        <v>0</v>
      </c>
      <c r="H8" s="41">
        <f t="shared" si="0"/>
        <v>1.1000000000000001</v>
      </c>
      <c r="I8" s="47">
        <v>0.1</v>
      </c>
      <c r="J8" s="39">
        <v>1</v>
      </c>
      <c r="K8" s="39">
        <v>0</v>
      </c>
      <c r="L8" s="50">
        <f t="shared" si="1"/>
        <v>1.1000000000000001</v>
      </c>
      <c r="M8" s="67">
        <v>100</v>
      </c>
      <c r="N8" s="38" t="s">
        <v>96</v>
      </c>
      <c r="O8" s="37" t="s">
        <v>91</v>
      </c>
      <c r="P8" s="38" t="s">
        <v>131</v>
      </c>
    </row>
    <row r="9" spans="1:17" ht="45" x14ac:dyDescent="0.25">
      <c r="A9" s="23"/>
      <c r="B9" s="45"/>
      <c r="C9" s="38" t="s">
        <v>46</v>
      </c>
      <c r="D9" s="38" t="s">
        <v>95</v>
      </c>
      <c r="E9" s="42">
        <v>0.1</v>
      </c>
      <c r="F9" s="42">
        <v>1</v>
      </c>
      <c r="G9" s="42">
        <v>0</v>
      </c>
      <c r="H9" s="41">
        <f t="shared" si="0"/>
        <v>1.1000000000000001</v>
      </c>
      <c r="I9" s="40">
        <v>0.1</v>
      </c>
      <c r="J9" s="42">
        <v>1</v>
      </c>
      <c r="K9" s="42">
        <v>2</v>
      </c>
      <c r="L9" s="41">
        <f t="shared" si="1"/>
        <v>3.1</v>
      </c>
      <c r="M9" s="67">
        <v>0</v>
      </c>
      <c r="N9" s="38" t="s">
        <v>82</v>
      </c>
      <c r="O9" s="37" t="s">
        <v>94</v>
      </c>
      <c r="P9" s="38" t="s">
        <v>130</v>
      </c>
      <c r="Q9" s="46" t="s">
        <v>136</v>
      </c>
    </row>
    <row r="10" spans="1:17" ht="33.75" x14ac:dyDescent="0.25">
      <c r="A10" s="23"/>
      <c r="B10" s="45"/>
      <c r="C10" s="46" t="s">
        <v>20</v>
      </c>
      <c r="D10" s="38" t="s">
        <v>93</v>
      </c>
      <c r="E10" s="42">
        <v>0.1</v>
      </c>
      <c r="F10" s="42">
        <v>1</v>
      </c>
      <c r="G10" s="42">
        <v>0</v>
      </c>
      <c r="H10" s="41">
        <f t="shared" si="0"/>
        <v>1.1000000000000001</v>
      </c>
      <c r="I10" s="40">
        <v>0.1</v>
      </c>
      <c r="J10" s="42">
        <v>2</v>
      </c>
      <c r="K10" s="42">
        <v>0</v>
      </c>
      <c r="L10" s="41">
        <f t="shared" si="1"/>
        <v>2.1</v>
      </c>
      <c r="M10" s="67">
        <v>100</v>
      </c>
      <c r="N10" s="38" t="s">
        <v>92</v>
      </c>
      <c r="O10" s="37" t="s">
        <v>91</v>
      </c>
      <c r="P10" s="38" t="s">
        <v>129</v>
      </c>
    </row>
    <row r="11" spans="1:17" ht="33.75" customHeight="1" x14ac:dyDescent="0.25">
      <c r="A11" s="23"/>
      <c r="B11" s="45"/>
      <c r="C11" s="38" t="s">
        <v>29</v>
      </c>
      <c r="D11" s="38" t="s">
        <v>90</v>
      </c>
      <c r="E11" s="42">
        <v>0.1</v>
      </c>
      <c r="F11" s="42">
        <v>2</v>
      </c>
      <c r="G11" s="42">
        <v>3</v>
      </c>
      <c r="H11" s="41">
        <f t="shared" si="0"/>
        <v>5.0999999999999996</v>
      </c>
      <c r="I11" s="40">
        <v>0.1</v>
      </c>
      <c r="J11" s="39">
        <v>2.5</v>
      </c>
      <c r="K11" s="39">
        <v>3</v>
      </c>
      <c r="L11" s="41">
        <f t="shared" si="1"/>
        <v>5.6</v>
      </c>
      <c r="M11" s="68">
        <f>1.5/4.6</f>
        <v>0.32608695652173914</v>
      </c>
      <c r="N11" s="38" t="s">
        <v>89</v>
      </c>
      <c r="O11" s="37" t="s">
        <v>88</v>
      </c>
      <c r="P11" s="38"/>
      <c r="Q11" s="46" t="s">
        <v>137</v>
      </c>
    </row>
    <row r="12" spans="1:17" ht="33.75" customHeight="1" x14ac:dyDescent="0.25">
      <c r="A12" s="23"/>
      <c r="B12" s="45"/>
      <c r="C12" s="38" t="s">
        <v>87</v>
      </c>
      <c r="D12" s="38" t="s">
        <v>86</v>
      </c>
      <c r="E12" s="42">
        <v>0.1</v>
      </c>
      <c r="F12" s="42">
        <v>1</v>
      </c>
      <c r="G12" s="42">
        <v>0</v>
      </c>
      <c r="H12" s="41">
        <f t="shared" si="0"/>
        <v>1.1000000000000001</v>
      </c>
      <c r="I12" s="40">
        <v>0.1</v>
      </c>
      <c r="J12" s="42">
        <v>1</v>
      </c>
      <c r="K12" s="42">
        <v>0</v>
      </c>
      <c r="L12" s="41">
        <f t="shared" si="1"/>
        <v>1.1000000000000001</v>
      </c>
      <c r="M12" s="67">
        <v>0</v>
      </c>
      <c r="N12" s="38" t="s">
        <v>85</v>
      </c>
      <c r="O12" s="37" t="s">
        <v>84</v>
      </c>
      <c r="P12" s="38"/>
      <c r="Q12" s="46" t="s">
        <v>134</v>
      </c>
    </row>
    <row r="13" spans="1:17" ht="48" customHeight="1" x14ac:dyDescent="0.25">
      <c r="A13" s="44"/>
      <c r="B13" s="45"/>
      <c r="C13" s="38" t="s">
        <v>12</v>
      </c>
      <c r="D13" s="38" t="s">
        <v>83</v>
      </c>
      <c r="E13" s="42">
        <v>0.1</v>
      </c>
      <c r="F13" s="42">
        <v>1</v>
      </c>
      <c r="G13" s="42">
        <v>0</v>
      </c>
      <c r="H13" s="41">
        <f t="shared" si="0"/>
        <v>1.1000000000000001</v>
      </c>
      <c r="I13" s="40">
        <v>0.1</v>
      </c>
      <c r="J13" s="42">
        <v>1</v>
      </c>
      <c r="K13" s="42">
        <v>0</v>
      </c>
      <c r="L13" s="41">
        <f t="shared" si="1"/>
        <v>1.1000000000000001</v>
      </c>
      <c r="M13" s="67">
        <v>0</v>
      </c>
      <c r="N13" s="38" t="s">
        <v>82</v>
      </c>
      <c r="O13" s="37" t="s">
        <v>81</v>
      </c>
      <c r="P13" s="38"/>
      <c r="Q13" s="38" t="s">
        <v>138</v>
      </c>
    </row>
    <row r="14" spans="1:17" ht="60.75" customHeight="1" x14ac:dyDescent="0.25">
      <c r="A14" s="44"/>
      <c r="B14" s="45"/>
      <c r="C14" s="38" t="s">
        <v>11</v>
      </c>
      <c r="D14" s="38" t="s">
        <v>80</v>
      </c>
      <c r="E14" s="42">
        <v>0.1</v>
      </c>
      <c r="F14" s="42">
        <v>2</v>
      </c>
      <c r="G14" s="42">
        <v>2</v>
      </c>
      <c r="H14" s="41">
        <f t="shared" si="0"/>
        <v>4.0999999999999996</v>
      </c>
      <c r="I14" s="40">
        <v>0.1</v>
      </c>
      <c r="J14" s="39">
        <v>1</v>
      </c>
      <c r="K14" s="39">
        <v>0</v>
      </c>
      <c r="L14" s="41">
        <f t="shared" si="1"/>
        <v>1.1000000000000001</v>
      </c>
      <c r="M14" s="68">
        <f>0.5/L14</f>
        <v>0.45454545454545453</v>
      </c>
      <c r="N14" s="38" t="s">
        <v>79</v>
      </c>
      <c r="O14" s="37" t="s">
        <v>76</v>
      </c>
      <c r="P14" s="38" t="s">
        <v>128</v>
      </c>
      <c r="Q14" s="46" t="s">
        <v>139</v>
      </c>
    </row>
    <row r="15" spans="1:17" ht="51.75" customHeight="1" x14ac:dyDescent="0.25">
      <c r="A15" s="44"/>
      <c r="B15" s="43"/>
      <c r="C15" s="38" t="s">
        <v>78</v>
      </c>
      <c r="D15" s="38" t="s">
        <v>77</v>
      </c>
      <c r="E15" s="42">
        <v>0.1</v>
      </c>
      <c r="F15" s="42">
        <v>1</v>
      </c>
      <c r="G15" s="42">
        <v>0</v>
      </c>
      <c r="H15" s="41">
        <f t="shared" si="0"/>
        <v>1.1000000000000001</v>
      </c>
      <c r="I15" s="40">
        <v>0</v>
      </c>
      <c r="J15" s="39">
        <v>0</v>
      </c>
      <c r="K15" s="39">
        <v>0</v>
      </c>
      <c r="L15" s="41">
        <v>0</v>
      </c>
      <c r="M15" s="67">
        <v>0</v>
      </c>
      <c r="N15" s="38" t="s">
        <v>126</v>
      </c>
      <c r="O15" s="37" t="s">
        <v>76</v>
      </c>
      <c r="P15" s="38"/>
    </row>
    <row r="16" spans="1:17" ht="45" x14ac:dyDescent="0.25">
      <c r="A16" s="36"/>
      <c r="B16" s="145" t="s">
        <v>75</v>
      </c>
      <c r="C16" s="32" t="s">
        <v>74</v>
      </c>
      <c r="D16" s="32" t="s">
        <v>73</v>
      </c>
      <c r="E16" s="34">
        <v>0.1</v>
      </c>
      <c r="F16" s="34">
        <v>0</v>
      </c>
      <c r="G16" s="34">
        <v>1</v>
      </c>
      <c r="H16" s="33">
        <f t="shared" si="0"/>
        <v>1.1000000000000001</v>
      </c>
      <c r="I16" s="34">
        <v>0.1</v>
      </c>
      <c r="J16" s="34">
        <v>0</v>
      </c>
      <c r="K16" s="34">
        <v>1</v>
      </c>
      <c r="L16" s="33">
        <f>SUM(I16:K16)</f>
        <v>1.1000000000000001</v>
      </c>
      <c r="M16" s="65">
        <v>0</v>
      </c>
      <c r="N16" s="32" t="s">
        <v>48</v>
      </c>
      <c r="O16" s="31" t="s">
        <v>72</v>
      </c>
      <c r="P16" s="32" t="s">
        <v>127</v>
      </c>
      <c r="Q16" s="71" t="s">
        <v>140</v>
      </c>
    </row>
    <row r="17" spans="1:17" ht="48" customHeight="1" x14ac:dyDescent="0.25">
      <c r="A17" s="30"/>
      <c r="B17" s="146"/>
      <c r="C17" s="32" t="s">
        <v>71</v>
      </c>
      <c r="D17" s="32" t="s">
        <v>70</v>
      </c>
      <c r="E17" s="34">
        <v>0.1</v>
      </c>
      <c r="F17" s="34">
        <v>0</v>
      </c>
      <c r="G17" s="34">
        <v>1</v>
      </c>
      <c r="H17" s="33">
        <f t="shared" si="0"/>
        <v>1.1000000000000001</v>
      </c>
      <c r="I17" s="66">
        <v>0</v>
      </c>
      <c r="J17" s="65">
        <v>0</v>
      </c>
      <c r="K17" s="65">
        <v>0</v>
      </c>
      <c r="L17" s="33">
        <v>0</v>
      </c>
      <c r="M17" s="65">
        <v>0</v>
      </c>
      <c r="N17" s="32" t="s">
        <v>126</v>
      </c>
      <c r="O17" s="31" t="s">
        <v>69</v>
      </c>
      <c r="P17" s="32" t="s">
        <v>125</v>
      </c>
    </row>
    <row r="18" spans="1:17" ht="72" customHeight="1" x14ac:dyDescent="0.25">
      <c r="A18" s="30"/>
      <c r="B18" s="146"/>
      <c r="C18" s="32" t="s">
        <v>19</v>
      </c>
      <c r="D18" s="32" t="s">
        <v>68</v>
      </c>
      <c r="E18" s="34">
        <v>0.1</v>
      </c>
      <c r="F18" s="34">
        <v>1</v>
      </c>
      <c r="G18" s="34">
        <v>0</v>
      </c>
      <c r="H18" s="33">
        <f t="shared" si="0"/>
        <v>1.1000000000000001</v>
      </c>
      <c r="I18" s="34">
        <v>0.1</v>
      </c>
      <c r="J18" s="34">
        <v>1</v>
      </c>
      <c r="K18" s="34">
        <v>0</v>
      </c>
      <c r="L18" s="33">
        <f t="shared" ref="L18:L23" si="2">SUM(I18:K18)</f>
        <v>1.1000000000000001</v>
      </c>
      <c r="M18" s="65">
        <v>0</v>
      </c>
      <c r="N18" s="32" t="s">
        <v>48</v>
      </c>
      <c r="O18" s="31" t="s">
        <v>67</v>
      </c>
      <c r="P18" s="32"/>
      <c r="Q18" s="46" t="s">
        <v>137</v>
      </c>
    </row>
    <row r="19" spans="1:17" ht="63" customHeight="1" x14ac:dyDescent="0.25">
      <c r="A19" s="30"/>
      <c r="B19" s="146"/>
      <c r="C19" s="32" t="s">
        <v>31</v>
      </c>
      <c r="D19" s="32" t="s">
        <v>66</v>
      </c>
      <c r="E19" s="34">
        <v>0.1</v>
      </c>
      <c r="F19" s="34">
        <v>1</v>
      </c>
      <c r="G19" s="34">
        <v>0</v>
      </c>
      <c r="H19" s="33">
        <f t="shared" si="0"/>
        <v>1.1000000000000001</v>
      </c>
      <c r="I19" s="34">
        <v>0.1</v>
      </c>
      <c r="J19" s="34">
        <v>1</v>
      </c>
      <c r="K19" s="34">
        <v>0</v>
      </c>
      <c r="L19" s="33">
        <f t="shared" si="2"/>
        <v>1.1000000000000001</v>
      </c>
      <c r="M19" s="65">
        <v>0</v>
      </c>
      <c r="N19" s="32" t="s">
        <v>48</v>
      </c>
      <c r="O19" s="31" t="s">
        <v>65</v>
      </c>
      <c r="P19" s="32"/>
      <c r="Q19" s="46" t="s">
        <v>137</v>
      </c>
    </row>
    <row r="20" spans="1:17" ht="33.75" x14ac:dyDescent="0.25">
      <c r="A20" s="30"/>
      <c r="B20" s="146"/>
      <c r="C20" s="32" t="s">
        <v>11</v>
      </c>
      <c r="D20" s="32" t="s">
        <v>64</v>
      </c>
      <c r="E20" s="34">
        <v>0.1</v>
      </c>
      <c r="F20" s="34">
        <v>0</v>
      </c>
      <c r="G20" s="34">
        <v>2</v>
      </c>
      <c r="H20" s="33">
        <f t="shared" si="0"/>
        <v>2.1</v>
      </c>
      <c r="I20" s="34">
        <v>0.1</v>
      </c>
      <c r="J20" s="34">
        <v>0</v>
      </c>
      <c r="K20" s="34">
        <v>2</v>
      </c>
      <c r="L20" s="33">
        <f t="shared" si="2"/>
        <v>2.1</v>
      </c>
      <c r="M20" s="33">
        <v>0</v>
      </c>
      <c r="N20" s="32" t="s">
        <v>48</v>
      </c>
      <c r="O20" s="31" t="s">
        <v>63</v>
      </c>
      <c r="P20" s="32"/>
      <c r="Q20" s="71" t="s">
        <v>135</v>
      </c>
    </row>
    <row r="21" spans="1:17" ht="56.25" x14ac:dyDescent="0.25">
      <c r="A21" s="30"/>
      <c r="B21" s="35"/>
      <c r="C21" s="32" t="s">
        <v>21</v>
      </c>
      <c r="D21" s="32" t="s">
        <v>62</v>
      </c>
      <c r="E21" s="34"/>
      <c r="F21" s="34"/>
      <c r="G21" s="34"/>
      <c r="H21" s="33">
        <f t="shared" si="0"/>
        <v>0</v>
      </c>
      <c r="I21" s="34">
        <v>0.1</v>
      </c>
      <c r="J21" s="34">
        <v>3</v>
      </c>
      <c r="K21" s="34">
        <v>2</v>
      </c>
      <c r="L21" s="33">
        <f t="shared" si="2"/>
        <v>5.0999999999999996</v>
      </c>
      <c r="M21" s="64">
        <f>0.5/5.1*100</f>
        <v>9.8039215686274517</v>
      </c>
      <c r="N21" s="32" t="s">
        <v>61</v>
      </c>
      <c r="O21" s="31" t="s">
        <v>58</v>
      </c>
      <c r="P21" s="32" t="s">
        <v>124</v>
      </c>
      <c r="Q21" s="71" t="s">
        <v>139</v>
      </c>
    </row>
    <row r="22" spans="1:17" ht="33.75" x14ac:dyDescent="0.25">
      <c r="A22" s="30"/>
      <c r="B22" s="35"/>
      <c r="C22" s="32" t="s">
        <v>53</v>
      </c>
      <c r="D22" s="32" t="s">
        <v>60</v>
      </c>
      <c r="E22" s="34"/>
      <c r="F22" s="34"/>
      <c r="G22" s="34"/>
      <c r="H22" s="33"/>
      <c r="I22" s="34">
        <v>3</v>
      </c>
      <c r="J22" s="34">
        <v>1</v>
      </c>
      <c r="K22" s="34">
        <v>0</v>
      </c>
      <c r="L22" s="33">
        <f t="shared" si="2"/>
        <v>4</v>
      </c>
      <c r="M22" s="64">
        <v>0</v>
      </c>
      <c r="N22" s="32" t="s">
        <v>59</v>
      </c>
      <c r="O22" s="31" t="s">
        <v>58</v>
      </c>
      <c r="P22" s="32" t="s">
        <v>123</v>
      </c>
      <c r="Q22" s="71" t="s">
        <v>51</v>
      </c>
    </row>
    <row r="23" spans="1:17" ht="45" x14ac:dyDescent="0.25">
      <c r="A23" s="29"/>
      <c r="B23" s="135" t="s">
        <v>57</v>
      </c>
      <c r="C23" s="26" t="s">
        <v>53</v>
      </c>
      <c r="D23" s="26" t="s">
        <v>56</v>
      </c>
      <c r="E23" s="27">
        <v>0.1</v>
      </c>
      <c r="F23" s="27">
        <v>1</v>
      </c>
      <c r="G23" s="27">
        <v>0</v>
      </c>
      <c r="H23" s="28">
        <f>SUM(E23:G23)</f>
        <v>1.1000000000000001</v>
      </c>
      <c r="I23" s="27">
        <v>0.1</v>
      </c>
      <c r="J23" s="27">
        <v>1</v>
      </c>
      <c r="K23" s="27">
        <v>0</v>
      </c>
      <c r="L23" s="28">
        <f t="shared" si="2"/>
        <v>1.1000000000000001</v>
      </c>
      <c r="M23" s="62">
        <v>100</v>
      </c>
      <c r="N23" s="26" t="s">
        <v>55</v>
      </c>
      <c r="O23" s="25" t="s">
        <v>54</v>
      </c>
      <c r="P23" s="26"/>
    </row>
    <row r="24" spans="1:17" ht="45" x14ac:dyDescent="0.25">
      <c r="A24" s="29"/>
      <c r="B24" s="136"/>
      <c r="C24" s="26" t="s">
        <v>53</v>
      </c>
      <c r="D24" s="26" t="s">
        <v>52</v>
      </c>
      <c r="E24" s="27">
        <v>0.1</v>
      </c>
      <c r="F24" s="27">
        <v>1</v>
      </c>
      <c r="G24" s="27">
        <v>1</v>
      </c>
      <c r="H24" s="28">
        <f>SUM(E24:G24)</f>
        <v>2.1</v>
      </c>
      <c r="I24" s="63"/>
      <c r="J24" s="62"/>
      <c r="K24" s="62"/>
      <c r="L24" s="28"/>
      <c r="M24" s="62"/>
      <c r="N24" s="26" t="s">
        <v>122</v>
      </c>
      <c r="O24" s="25" t="s">
        <v>50</v>
      </c>
      <c r="P24" s="26" t="s">
        <v>121</v>
      </c>
    </row>
    <row r="25" spans="1:17" ht="22.5" x14ac:dyDescent="0.25">
      <c r="A25" s="29"/>
      <c r="B25" s="136"/>
      <c r="C25" s="26" t="s">
        <v>19</v>
      </c>
      <c r="D25" s="26" t="s">
        <v>49</v>
      </c>
      <c r="E25" s="27">
        <v>0.1</v>
      </c>
      <c r="F25" s="27">
        <v>1</v>
      </c>
      <c r="G25" s="27">
        <v>0</v>
      </c>
      <c r="H25" s="28">
        <f>SUM(E25:G25)</f>
        <v>1.1000000000000001</v>
      </c>
      <c r="I25" s="27">
        <v>0.1</v>
      </c>
      <c r="J25" s="27">
        <v>1</v>
      </c>
      <c r="K25" s="27">
        <v>0</v>
      </c>
      <c r="L25" s="28">
        <f>SUM(I25:K25)</f>
        <v>1.1000000000000001</v>
      </c>
      <c r="M25" s="62">
        <v>0</v>
      </c>
      <c r="N25" s="26" t="s">
        <v>48</v>
      </c>
      <c r="O25" s="25" t="s">
        <v>47</v>
      </c>
      <c r="P25" s="26"/>
      <c r="Q25" s="46" t="s">
        <v>137</v>
      </c>
    </row>
    <row r="26" spans="1:17" ht="40.5" customHeight="1" x14ac:dyDescent="0.25">
      <c r="A26" s="29"/>
      <c r="B26" s="136"/>
      <c r="C26" s="26" t="s">
        <v>46</v>
      </c>
      <c r="D26" s="26" t="s">
        <v>45</v>
      </c>
      <c r="E26" s="27">
        <v>0.1</v>
      </c>
      <c r="F26" s="27">
        <v>1</v>
      </c>
      <c r="G26" s="27">
        <v>2</v>
      </c>
      <c r="H26" s="28">
        <f>SUM(E26:G26)</f>
        <v>3.1</v>
      </c>
      <c r="I26" s="27">
        <v>0.1</v>
      </c>
      <c r="J26" s="27">
        <v>1</v>
      </c>
      <c r="K26" s="27">
        <v>2</v>
      </c>
      <c r="L26" s="28">
        <f>SUM(I26:K26)</f>
        <v>3.1</v>
      </c>
      <c r="M26" s="62">
        <v>0</v>
      </c>
      <c r="N26" s="26" t="s">
        <v>44</v>
      </c>
      <c r="O26" s="25" t="s">
        <v>43</v>
      </c>
      <c r="P26" s="26" t="s">
        <v>120</v>
      </c>
      <c r="Q26" s="71" t="s">
        <v>135</v>
      </c>
    </row>
    <row r="27" spans="1:17" ht="22.5" x14ac:dyDescent="0.25">
      <c r="A27" s="23"/>
      <c r="B27" s="24" t="s">
        <v>42</v>
      </c>
      <c r="C27" s="19" t="s">
        <v>11</v>
      </c>
      <c r="D27" s="19" t="s">
        <v>41</v>
      </c>
      <c r="E27" s="21">
        <v>0.1</v>
      </c>
      <c r="F27" s="21">
        <v>1</v>
      </c>
      <c r="G27" s="21">
        <v>0</v>
      </c>
      <c r="H27" s="20">
        <f>SUM(E27:G27)</f>
        <v>1.1000000000000001</v>
      </c>
      <c r="I27" s="21">
        <v>0.1</v>
      </c>
      <c r="J27" s="21">
        <v>1</v>
      </c>
      <c r="K27" s="21">
        <v>0</v>
      </c>
      <c r="L27" s="20">
        <f>SUM(I27:K27)</f>
        <v>1.1000000000000001</v>
      </c>
      <c r="M27" s="58">
        <v>0</v>
      </c>
      <c r="N27" s="19" t="s">
        <v>40</v>
      </c>
      <c r="O27" s="18" t="s">
        <v>39</v>
      </c>
      <c r="P27" s="19" t="s">
        <v>119</v>
      </c>
      <c r="Q27" s="71" t="s">
        <v>138</v>
      </c>
    </row>
    <row r="28" spans="1:17" ht="45.75" thickBot="1" x14ac:dyDescent="0.3">
      <c r="A28" s="23"/>
      <c r="B28" s="22"/>
      <c r="C28" s="19" t="s">
        <v>53</v>
      </c>
      <c r="D28" s="19" t="s">
        <v>118</v>
      </c>
      <c r="E28" s="21">
        <v>0.1</v>
      </c>
      <c r="F28" s="21">
        <v>1</v>
      </c>
      <c r="G28" s="21">
        <v>0</v>
      </c>
      <c r="H28" s="20">
        <v>1.1000000000000001</v>
      </c>
      <c r="I28" s="61"/>
      <c r="J28" s="60"/>
      <c r="K28" s="60"/>
      <c r="L28" s="59"/>
      <c r="M28" s="58"/>
      <c r="N28" s="19" t="s">
        <v>117</v>
      </c>
      <c r="O28" s="18" t="s">
        <v>54</v>
      </c>
      <c r="P28" s="19"/>
    </row>
    <row r="29" spans="1:17" x14ac:dyDescent="0.25">
      <c r="B29" s="17"/>
      <c r="E29" s="2">
        <f>SUM(E5:E28)</f>
        <v>5.099999999999997</v>
      </c>
      <c r="F29" s="2">
        <f>SUM(F5:F28)</f>
        <v>23</v>
      </c>
      <c r="G29" s="2">
        <f>SUM(G5:G28)</f>
        <v>14</v>
      </c>
      <c r="H29" s="2">
        <f>SUM(H5:H28)</f>
        <v>42.100000000000016</v>
      </c>
      <c r="I29" s="2"/>
      <c r="J29" s="2"/>
      <c r="K29" s="2"/>
      <c r="L29" s="2"/>
      <c r="M29" s="2"/>
    </row>
    <row r="30" spans="1:17" ht="15.75" thickBot="1" x14ac:dyDescent="0.3">
      <c r="B30" s="17"/>
    </row>
    <row r="31" spans="1:17" ht="15.75" thickBot="1" x14ac:dyDescent="0.3">
      <c r="D31" s="15" t="s">
        <v>38</v>
      </c>
      <c r="E31" s="14">
        <f>SUM(E5:E28)</f>
        <v>5.099999999999997</v>
      </c>
      <c r="F31" s="13">
        <f>SUM(F5:F28)</f>
        <v>23</v>
      </c>
      <c r="G31" s="13">
        <f>SUM(G5:G28)</f>
        <v>14</v>
      </c>
      <c r="H31" s="16">
        <f>SUM(H5:H28)</f>
        <v>42.100000000000016</v>
      </c>
    </row>
    <row r="32" spans="1:17" ht="15.75" thickBot="1" x14ac:dyDescent="0.3">
      <c r="D32" s="15" t="s">
        <v>37</v>
      </c>
      <c r="I32" s="14">
        <f>SUM(I5:I28)</f>
        <v>8.699999999999994</v>
      </c>
      <c r="J32" s="13">
        <f>SUM(J5:J28)</f>
        <v>23.5</v>
      </c>
      <c r="K32" s="13">
        <f>SUM(K5:K28)</f>
        <v>14</v>
      </c>
      <c r="L32" s="12">
        <f>SUM(L5:L28)</f>
        <v>46.200000000000017</v>
      </c>
    </row>
    <row r="33" spans="4:4" x14ac:dyDescent="0.25">
      <c r="D33" s="2"/>
    </row>
    <row r="34" spans="4:4" x14ac:dyDescent="0.25">
      <c r="D34" s="3" t="s">
        <v>36</v>
      </c>
    </row>
    <row r="35" spans="4:4" x14ac:dyDescent="0.25">
      <c r="D35" s="3" t="s">
        <v>35</v>
      </c>
    </row>
    <row r="36" spans="4:4" x14ac:dyDescent="0.25">
      <c r="D36" s="3" t="s">
        <v>34</v>
      </c>
    </row>
  </sheetData>
  <mergeCells count="11">
    <mergeCell ref="N3:N4"/>
    <mergeCell ref="E3:H3"/>
    <mergeCell ref="O3:O4"/>
    <mergeCell ref="P3:P4"/>
    <mergeCell ref="B16:B20"/>
    <mergeCell ref="M3:M4"/>
    <mergeCell ref="B23:B26"/>
    <mergeCell ref="B3:B4"/>
    <mergeCell ref="C3:C4"/>
    <mergeCell ref="D3:D4"/>
    <mergeCell ref="I3:L3"/>
  </mergeCells>
  <pageMargins left="0.7" right="0.7" top="0.75" bottom="0.75" header="0.3" footer="0.3"/>
  <pageSetup scale="55" orientation="portrait" r:id="rId1"/>
  <headerFooter>
    <oddHeader>&amp;CWork Plan (May 2015 to April 2016): Macro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>
      <selection activeCell="J54" sqref="J54"/>
    </sheetView>
  </sheetViews>
  <sheetFormatPr defaultRowHeight="15" x14ac:dyDescent="0.25"/>
  <cols>
    <col min="1" max="1" width="11.5703125" style="4" customWidth="1"/>
    <col min="2" max="2" width="14.5703125" customWidth="1"/>
    <col min="3" max="3" width="9.28515625" style="5" customWidth="1"/>
    <col min="4" max="4" width="28.42578125" customWidth="1"/>
    <col min="5" max="5" width="22" customWidth="1"/>
    <col min="6" max="6" width="6.42578125" style="5" customWidth="1"/>
    <col min="7" max="7" width="6" style="5" customWidth="1"/>
    <col min="8" max="8" width="4.5703125" style="5" customWidth="1"/>
    <col min="9" max="9" width="8.140625" style="5" customWidth="1"/>
    <col min="10" max="10" width="36.140625" customWidth="1"/>
    <col min="11" max="11" width="34.5703125" customWidth="1"/>
    <col min="12" max="12" width="9.140625" style="90"/>
    <col min="13" max="13" width="9.140625" style="119"/>
  </cols>
  <sheetData>
    <row r="1" spans="1:13" ht="15.75" thickBot="1" x14ac:dyDescent="0.3">
      <c r="A1" s="9" t="s">
        <v>160</v>
      </c>
    </row>
    <row r="2" spans="1:13" ht="15" customHeight="1" x14ac:dyDescent="0.25">
      <c r="A2" s="162" t="s">
        <v>0</v>
      </c>
      <c r="B2" s="165" t="s">
        <v>141</v>
      </c>
      <c r="C2" s="180" t="s">
        <v>2</v>
      </c>
      <c r="D2" s="165" t="s">
        <v>142</v>
      </c>
      <c r="E2" s="168" t="s">
        <v>8</v>
      </c>
      <c r="F2" s="171" t="s">
        <v>143</v>
      </c>
      <c r="G2" s="172"/>
      <c r="H2" s="173"/>
      <c r="I2" s="165" t="s">
        <v>145</v>
      </c>
      <c r="J2" s="162" t="s">
        <v>3</v>
      </c>
      <c r="K2" s="156" t="s">
        <v>4</v>
      </c>
      <c r="L2" s="168" t="s">
        <v>9</v>
      </c>
      <c r="M2" s="156" t="s">
        <v>10</v>
      </c>
    </row>
    <row r="3" spans="1:13" ht="12.75" customHeight="1" x14ac:dyDescent="0.25">
      <c r="A3" s="163"/>
      <c r="B3" s="178"/>
      <c r="C3" s="181"/>
      <c r="D3" s="166"/>
      <c r="E3" s="169"/>
      <c r="F3" s="174" t="s">
        <v>144</v>
      </c>
      <c r="G3" s="174"/>
      <c r="H3" s="175"/>
      <c r="I3" s="166"/>
      <c r="J3" s="163"/>
      <c r="K3" s="157"/>
      <c r="L3" s="169"/>
      <c r="M3" s="157"/>
    </row>
    <row r="4" spans="1:13" ht="38.25" customHeight="1" thickBot="1" x14ac:dyDescent="0.3">
      <c r="A4" s="164"/>
      <c r="B4" s="179"/>
      <c r="C4" s="182"/>
      <c r="D4" s="167"/>
      <c r="E4" s="170"/>
      <c r="F4" s="73" t="s">
        <v>146</v>
      </c>
      <c r="G4" s="73" t="s">
        <v>6</v>
      </c>
      <c r="H4" s="74" t="s">
        <v>7</v>
      </c>
      <c r="I4" s="167"/>
      <c r="J4" s="164"/>
      <c r="K4" s="158"/>
      <c r="L4" s="170"/>
      <c r="M4" s="158"/>
    </row>
    <row r="5" spans="1:13" ht="45.75" thickBot="1" x14ac:dyDescent="0.3">
      <c r="A5" s="189" t="s">
        <v>161</v>
      </c>
      <c r="B5" s="189" t="s">
        <v>162</v>
      </c>
      <c r="C5" s="89" t="s">
        <v>147</v>
      </c>
      <c r="D5" s="80" t="s">
        <v>163</v>
      </c>
      <c r="E5" s="75" t="s">
        <v>167</v>
      </c>
      <c r="F5" s="87">
        <v>0</v>
      </c>
      <c r="G5" s="87">
        <v>18</v>
      </c>
      <c r="H5" s="87">
        <f>SUM(F5:G5)</f>
        <v>18</v>
      </c>
      <c r="I5" s="87">
        <v>1</v>
      </c>
      <c r="J5" s="77" t="s">
        <v>284</v>
      </c>
      <c r="K5" s="76" t="s">
        <v>169</v>
      </c>
      <c r="L5" s="91" t="s">
        <v>306</v>
      </c>
      <c r="M5" s="122" t="s">
        <v>168</v>
      </c>
    </row>
    <row r="6" spans="1:13" ht="34.5" thickBot="1" x14ac:dyDescent="0.3">
      <c r="A6" s="190"/>
      <c r="B6" s="190"/>
      <c r="C6" s="89" t="s">
        <v>148</v>
      </c>
      <c r="D6" s="77" t="s">
        <v>164</v>
      </c>
      <c r="E6" s="7" t="s">
        <v>170</v>
      </c>
      <c r="F6" s="84">
        <v>5</v>
      </c>
      <c r="G6" s="84">
        <v>0</v>
      </c>
      <c r="H6" s="98">
        <f t="shared" ref="H6:H21" si="0">SUM(F6:G6)</f>
        <v>5</v>
      </c>
      <c r="I6" s="84">
        <v>1</v>
      </c>
      <c r="J6" s="77" t="s">
        <v>235</v>
      </c>
      <c r="K6" s="11" t="s">
        <v>171</v>
      </c>
      <c r="L6" s="94" t="s">
        <v>156</v>
      </c>
      <c r="M6" s="123" t="s">
        <v>186</v>
      </c>
    </row>
    <row r="7" spans="1:13" ht="34.5" thickBot="1" x14ac:dyDescent="0.3">
      <c r="A7" s="190"/>
      <c r="B7" s="190"/>
      <c r="C7" s="183" t="s">
        <v>149</v>
      </c>
      <c r="D7" s="81" t="s">
        <v>165</v>
      </c>
      <c r="E7" s="7" t="s">
        <v>172</v>
      </c>
      <c r="F7" s="83">
        <v>0</v>
      </c>
      <c r="G7" s="83">
        <v>10</v>
      </c>
      <c r="H7" s="98">
        <f t="shared" si="0"/>
        <v>10</v>
      </c>
      <c r="I7" s="195">
        <v>1</v>
      </c>
      <c r="J7" s="7" t="s">
        <v>238</v>
      </c>
      <c r="K7" s="11" t="s">
        <v>175</v>
      </c>
      <c r="L7" s="191" t="s">
        <v>158</v>
      </c>
      <c r="M7" s="193" t="s">
        <v>173</v>
      </c>
    </row>
    <row r="8" spans="1:13" ht="34.5" thickBot="1" x14ac:dyDescent="0.3">
      <c r="A8" s="190"/>
      <c r="B8" s="190"/>
      <c r="C8" s="184"/>
      <c r="D8" s="77" t="s">
        <v>163</v>
      </c>
      <c r="E8" s="7" t="s">
        <v>174</v>
      </c>
      <c r="F8" s="83">
        <v>0</v>
      </c>
      <c r="G8" s="83">
        <v>8</v>
      </c>
      <c r="H8" s="98">
        <f t="shared" si="0"/>
        <v>8</v>
      </c>
      <c r="I8" s="196"/>
      <c r="J8" s="104" t="s">
        <v>285</v>
      </c>
      <c r="K8" s="76" t="s">
        <v>176</v>
      </c>
      <c r="L8" s="192"/>
      <c r="M8" s="194"/>
    </row>
    <row r="9" spans="1:13" ht="34.5" thickBot="1" x14ac:dyDescent="0.3">
      <c r="A9" s="190"/>
      <c r="B9" s="190"/>
      <c r="C9" s="82" t="s">
        <v>229</v>
      </c>
      <c r="D9" s="81" t="s">
        <v>165</v>
      </c>
      <c r="E9" s="7" t="s">
        <v>230</v>
      </c>
      <c r="F9" s="83">
        <v>5</v>
      </c>
      <c r="G9" s="83">
        <v>0</v>
      </c>
      <c r="H9" s="98">
        <f t="shared" si="0"/>
        <v>5</v>
      </c>
      <c r="I9" s="83">
        <v>1</v>
      </c>
      <c r="J9" s="7" t="s">
        <v>240</v>
      </c>
      <c r="K9" s="76" t="s">
        <v>177</v>
      </c>
      <c r="L9" s="95" t="s">
        <v>307</v>
      </c>
      <c r="M9" s="124" t="s">
        <v>186</v>
      </c>
    </row>
    <row r="10" spans="1:13" ht="57.75" customHeight="1" thickBot="1" x14ac:dyDescent="0.3">
      <c r="A10" s="190"/>
      <c r="B10" s="190"/>
      <c r="C10" s="183" t="s">
        <v>150</v>
      </c>
      <c r="D10" s="77" t="s">
        <v>164</v>
      </c>
      <c r="E10" s="7" t="s">
        <v>178</v>
      </c>
      <c r="F10" s="83">
        <v>1</v>
      </c>
      <c r="G10" s="83">
        <v>0</v>
      </c>
      <c r="H10" s="98">
        <f t="shared" si="0"/>
        <v>1</v>
      </c>
      <c r="I10" s="195">
        <v>1</v>
      </c>
      <c r="J10" s="75" t="s">
        <v>283</v>
      </c>
      <c r="K10" s="76" t="s">
        <v>181</v>
      </c>
      <c r="L10" s="209" t="s">
        <v>156</v>
      </c>
      <c r="M10" s="124" t="s">
        <v>186</v>
      </c>
    </row>
    <row r="11" spans="1:13" ht="34.5" thickBot="1" x14ac:dyDescent="0.3">
      <c r="A11" s="190"/>
      <c r="B11" s="190"/>
      <c r="C11" s="184"/>
      <c r="D11" s="77" t="s">
        <v>165</v>
      </c>
      <c r="E11" s="7" t="s">
        <v>216</v>
      </c>
      <c r="F11" s="83">
        <v>0</v>
      </c>
      <c r="G11" s="83">
        <v>8</v>
      </c>
      <c r="H11" s="98">
        <f t="shared" si="0"/>
        <v>8</v>
      </c>
      <c r="I11" s="196"/>
      <c r="J11" s="75" t="s">
        <v>239</v>
      </c>
      <c r="K11" s="76" t="s">
        <v>182</v>
      </c>
      <c r="L11" s="210"/>
      <c r="M11" s="124" t="s">
        <v>180</v>
      </c>
    </row>
    <row r="12" spans="1:13" ht="34.5" thickBot="1" x14ac:dyDescent="0.3">
      <c r="A12" s="190"/>
      <c r="B12" s="190"/>
      <c r="C12" s="97" t="s">
        <v>152</v>
      </c>
      <c r="D12" s="77" t="s">
        <v>164</v>
      </c>
      <c r="E12" s="7" t="s">
        <v>244</v>
      </c>
      <c r="F12" s="83">
        <v>0</v>
      </c>
      <c r="G12" s="83">
        <v>15</v>
      </c>
      <c r="H12" s="98">
        <f t="shared" si="0"/>
        <v>15</v>
      </c>
      <c r="I12" s="84">
        <v>1</v>
      </c>
      <c r="J12" s="75" t="s">
        <v>247</v>
      </c>
      <c r="K12" s="76" t="s">
        <v>245</v>
      </c>
      <c r="L12" s="95" t="s">
        <v>158</v>
      </c>
      <c r="M12" s="124" t="s">
        <v>180</v>
      </c>
    </row>
    <row r="13" spans="1:13" ht="45.75" thickBot="1" x14ac:dyDescent="0.3">
      <c r="A13" s="190"/>
      <c r="B13" s="190"/>
      <c r="C13" s="207" t="s">
        <v>53</v>
      </c>
      <c r="D13" s="127" t="s">
        <v>267</v>
      </c>
      <c r="E13" s="7" t="s">
        <v>266</v>
      </c>
      <c r="F13" s="84">
        <v>5</v>
      </c>
      <c r="G13" s="84"/>
      <c r="H13" s="84">
        <f>SUM(F13:G13)</f>
        <v>5</v>
      </c>
      <c r="I13" s="128">
        <v>1</v>
      </c>
      <c r="J13" s="129" t="s">
        <v>273</v>
      </c>
      <c r="K13" s="130" t="s">
        <v>268</v>
      </c>
      <c r="L13" s="131" t="s">
        <v>156</v>
      </c>
      <c r="M13" s="75" t="s">
        <v>186</v>
      </c>
    </row>
    <row r="14" spans="1:13" ht="45.75" thickBot="1" x14ac:dyDescent="0.3">
      <c r="A14" s="190"/>
      <c r="B14" s="190"/>
      <c r="C14" s="208"/>
      <c r="D14" s="127" t="s">
        <v>272</v>
      </c>
      <c r="E14" s="7" t="s">
        <v>270</v>
      </c>
      <c r="F14" s="132">
        <v>3</v>
      </c>
      <c r="G14" s="132">
        <v>3</v>
      </c>
      <c r="H14" s="132">
        <f>SUM(F14:G14)</f>
        <v>6</v>
      </c>
      <c r="I14" s="128">
        <v>1</v>
      </c>
      <c r="J14" s="129" t="s">
        <v>269</v>
      </c>
      <c r="K14" s="133" t="s">
        <v>300</v>
      </c>
      <c r="L14" s="134" t="s">
        <v>310</v>
      </c>
      <c r="M14" s="7" t="s">
        <v>186</v>
      </c>
    </row>
    <row r="15" spans="1:13" ht="34.5" thickBot="1" x14ac:dyDescent="0.3">
      <c r="A15" s="190"/>
      <c r="B15" s="190"/>
      <c r="C15" s="82" t="s">
        <v>151</v>
      </c>
      <c r="D15" s="81" t="s">
        <v>164</v>
      </c>
      <c r="E15" s="7" t="s">
        <v>170</v>
      </c>
      <c r="F15" s="83">
        <v>3</v>
      </c>
      <c r="G15" s="83">
        <v>0</v>
      </c>
      <c r="H15" s="98">
        <f t="shared" si="0"/>
        <v>3</v>
      </c>
      <c r="I15" s="84">
        <v>1</v>
      </c>
      <c r="J15" s="77" t="s">
        <v>246</v>
      </c>
      <c r="K15" s="76" t="s">
        <v>183</v>
      </c>
      <c r="L15" s="92" t="s">
        <v>156</v>
      </c>
      <c r="M15" s="124" t="s">
        <v>186</v>
      </c>
    </row>
    <row r="16" spans="1:13" ht="34.5" thickBot="1" x14ac:dyDescent="0.3">
      <c r="A16" s="190"/>
      <c r="B16" s="190"/>
      <c r="C16" s="183" t="s">
        <v>166</v>
      </c>
      <c r="D16" s="77" t="s">
        <v>163</v>
      </c>
      <c r="E16" s="7" t="s">
        <v>184</v>
      </c>
      <c r="F16" s="83">
        <v>0</v>
      </c>
      <c r="G16" s="83">
        <v>18</v>
      </c>
      <c r="H16" s="98">
        <f t="shared" si="0"/>
        <v>18</v>
      </c>
      <c r="I16" s="88">
        <v>1</v>
      </c>
      <c r="J16" s="77" t="s">
        <v>286</v>
      </c>
      <c r="K16" s="11" t="s">
        <v>298</v>
      </c>
      <c r="L16" s="92" t="s">
        <v>157</v>
      </c>
      <c r="M16" s="124" t="s">
        <v>297</v>
      </c>
    </row>
    <row r="17" spans="1:13" ht="34.5" thickBot="1" x14ac:dyDescent="0.3">
      <c r="A17" s="190"/>
      <c r="B17" s="190"/>
      <c r="C17" s="184"/>
      <c r="D17" s="77" t="s">
        <v>163</v>
      </c>
      <c r="E17" s="7" t="s">
        <v>184</v>
      </c>
      <c r="F17" s="83">
        <v>12</v>
      </c>
      <c r="G17" s="83"/>
      <c r="H17" s="98">
        <f t="shared" si="0"/>
        <v>12</v>
      </c>
      <c r="I17" s="96">
        <v>1</v>
      </c>
      <c r="J17" s="77" t="s">
        <v>286</v>
      </c>
      <c r="K17" s="11" t="s">
        <v>299</v>
      </c>
      <c r="L17" s="95" t="s">
        <v>157</v>
      </c>
      <c r="M17" s="124" t="s">
        <v>186</v>
      </c>
    </row>
    <row r="18" spans="1:13" ht="34.5" thickBot="1" x14ac:dyDescent="0.3">
      <c r="A18" s="190"/>
      <c r="B18" s="190"/>
      <c r="C18" s="82" t="s">
        <v>154</v>
      </c>
      <c r="D18" s="77" t="s">
        <v>165</v>
      </c>
      <c r="E18" s="7" t="s">
        <v>179</v>
      </c>
      <c r="F18" s="83">
        <v>12</v>
      </c>
      <c r="G18" s="83">
        <v>0</v>
      </c>
      <c r="H18" s="98">
        <f t="shared" si="0"/>
        <v>12</v>
      </c>
      <c r="I18" s="88">
        <v>1</v>
      </c>
      <c r="J18" s="77" t="s">
        <v>241</v>
      </c>
      <c r="K18" s="11" t="s">
        <v>185</v>
      </c>
      <c r="L18" s="95" t="s">
        <v>307</v>
      </c>
      <c r="M18" s="124" t="s">
        <v>186</v>
      </c>
    </row>
    <row r="19" spans="1:13" ht="34.5" thickBot="1" x14ac:dyDescent="0.3">
      <c r="A19" s="190"/>
      <c r="B19" s="190"/>
      <c r="C19" s="183" t="s">
        <v>153</v>
      </c>
      <c r="D19" s="77" t="s">
        <v>164</v>
      </c>
      <c r="E19" s="7" t="s">
        <v>187</v>
      </c>
      <c r="F19" s="83">
        <v>5</v>
      </c>
      <c r="G19" s="83">
        <v>0</v>
      </c>
      <c r="H19" s="98">
        <f t="shared" si="0"/>
        <v>5</v>
      </c>
      <c r="I19" s="88">
        <v>1</v>
      </c>
      <c r="J19" s="77" t="s">
        <v>303</v>
      </c>
      <c r="K19" s="11" t="s">
        <v>188</v>
      </c>
      <c r="L19" s="92" t="s">
        <v>191</v>
      </c>
      <c r="M19" s="124" t="s">
        <v>186</v>
      </c>
    </row>
    <row r="20" spans="1:13" ht="34.5" thickBot="1" x14ac:dyDescent="0.3">
      <c r="A20" s="190"/>
      <c r="B20" s="190"/>
      <c r="C20" s="185"/>
      <c r="D20" s="81" t="s">
        <v>165</v>
      </c>
      <c r="E20" s="7" t="s">
        <v>189</v>
      </c>
      <c r="F20" s="83">
        <v>0</v>
      </c>
      <c r="G20" s="83">
        <v>18</v>
      </c>
      <c r="H20" s="98">
        <f t="shared" si="0"/>
        <v>18</v>
      </c>
      <c r="I20" s="84">
        <v>1</v>
      </c>
      <c r="J20" s="77" t="s">
        <v>281</v>
      </c>
      <c r="K20" s="76" t="s">
        <v>190</v>
      </c>
      <c r="L20" s="95" t="s">
        <v>158</v>
      </c>
      <c r="M20" s="124" t="s">
        <v>180</v>
      </c>
    </row>
    <row r="21" spans="1:13" ht="49.5" customHeight="1" thickBot="1" x14ac:dyDescent="0.3">
      <c r="A21" s="190"/>
      <c r="B21" s="190"/>
      <c r="C21" s="184"/>
      <c r="D21" s="77" t="s">
        <v>163</v>
      </c>
      <c r="E21" s="78" t="s">
        <v>184</v>
      </c>
      <c r="F21" s="84">
        <v>12</v>
      </c>
      <c r="G21" s="84">
        <v>0</v>
      </c>
      <c r="H21" s="98">
        <f t="shared" si="0"/>
        <v>12</v>
      </c>
      <c r="I21" s="85">
        <v>1</v>
      </c>
      <c r="J21" s="78" t="s">
        <v>282</v>
      </c>
      <c r="K21" s="79" t="s">
        <v>192</v>
      </c>
      <c r="L21" s="93" t="s">
        <v>159</v>
      </c>
      <c r="M21" s="122" t="s">
        <v>186</v>
      </c>
    </row>
    <row r="22" spans="1:13" ht="34.5" thickBot="1" x14ac:dyDescent="0.3">
      <c r="A22" s="159" t="s">
        <v>161</v>
      </c>
      <c r="B22" s="159" t="s">
        <v>231</v>
      </c>
      <c r="C22" s="186" t="s">
        <v>147</v>
      </c>
      <c r="D22" s="105" t="s">
        <v>232</v>
      </c>
      <c r="E22" s="106" t="s">
        <v>203</v>
      </c>
      <c r="F22" s="107">
        <v>0</v>
      </c>
      <c r="G22" s="107">
        <v>12</v>
      </c>
      <c r="H22" s="118">
        <f>SUM(F22:G22)</f>
        <v>12</v>
      </c>
      <c r="I22" s="108">
        <v>1</v>
      </c>
      <c r="J22" s="109" t="s">
        <v>287</v>
      </c>
      <c r="K22" s="110" t="s">
        <v>204</v>
      </c>
      <c r="L22" s="111" t="s">
        <v>191</v>
      </c>
      <c r="M22" s="113" t="s">
        <v>173</v>
      </c>
    </row>
    <row r="23" spans="1:13" ht="36.75" customHeight="1" thickBot="1" x14ac:dyDescent="0.3">
      <c r="A23" s="160"/>
      <c r="B23" s="160"/>
      <c r="C23" s="187"/>
      <c r="D23" s="105" t="s">
        <v>193</v>
      </c>
      <c r="E23" s="106" t="s">
        <v>198</v>
      </c>
      <c r="F23" s="107">
        <v>0</v>
      </c>
      <c r="G23" s="107">
        <v>18</v>
      </c>
      <c r="H23" s="107">
        <f t="shared" ref="H23:H51" si="1">SUM(F23:G23)</f>
        <v>18</v>
      </c>
      <c r="I23" s="108">
        <v>1</v>
      </c>
      <c r="J23" s="109" t="s">
        <v>288</v>
      </c>
      <c r="K23" s="110" t="s">
        <v>199</v>
      </c>
      <c r="L23" s="111" t="s">
        <v>308</v>
      </c>
      <c r="M23" s="113" t="s">
        <v>197</v>
      </c>
    </row>
    <row r="24" spans="1:13" ht="45.75" thickBot="1" x14ac:dyDescent="0.3">
      <c r="A24" s="160"/>
      <c r="B24" s="160"/>
      <c r="C24" s="188"/>
      <c r="D24" s="105" t="s">
        <v>233</v>
      </c>
      <c r="E24" s="106" t="s">
        <v>201</v>
      </c>
      <c r="F24" s="107">
        <v>0</v>
      </c>
      <c r="G24" s="107">
        <v>18</v>
      </c>
      <c r="H24" s="107">
        <f t="shared" si="1"/>
        <v>18</v>
      </c>
      <c r="I24" s="108">
        <v>1</v>
      </c>
      <c r="J24" s="109" t="s">
        <v>289</v>
      </c>
      <c r="K24" s="110" t="s">
        <v>202</v>
      </c>
      <c r="L24" s="111" t="s">
        <v>309</v>
      </c>
      <c r="M24" s="113" t="s">
        <v>200</v>
      </c>
    </row>
    <row r="25" spans="1:13" ht="34.5" thickBot="1" x14ac:dyDescent="0.3">
      <c r="A25" s="160"/>
      <c r="B25" s="160"/>
      <c r="C25" s="186" t="s">
        <v>148</v>
      </c>
      <c r="D25" s="105" t="s">
        <v>193</v>
      </c>
      <c r="E25" s="106" t="s">
        <v>198</v>
      </c>
      <c r="F25" s="107">
        <v>0</v>
      </c>
      <c r="G25" s="107">
        <v>9</v>
      </c>
      <c r="H25" s="107">
        <f t="shared" si="1"/>
        <v>9</v>
      </c>
      <c r="I25" s="149">
        <v>1</v>
      </c>
      <c r="J25" s="109" t="s">
        <v>290</v>
      </c>
      <c r="K25" s="110" t="s">
        <v>205</v>
      </c>
      <c r="L25" s="204" t="s">
        <v>307</v>
      </c>
      <c r="M25" s="153" t="s">
        <v>206</v>
      </c>
    </row>
    <row r="26" spans="1:13" ht="34.5" thickBot="1" x14ac:dyDescent="0.3">
      <c r="A26" s="160"/>
      <c r="B26" s="160"/>
      <c r="C26" s="187"/>
      <c r="D26" s="105" t="s">
        <v>234</v>
      </c>
      <c r="E26" s="106" t="s">
        <v>207</v>
      </c>
      <c r="F26" s="107">
        <v>0</v>
      </c>
      <c r="G26" s="107">
        <v>9</v>
      </c>
      <c r="H26" s="107">
        <f t="shared" si="1"/>
        <v>9</v>
      </c>
      <c r="I26" s="177"/>
      <c r="J26" s="109" t="s">
        <v>291</v>
      </c>
      <c r="K26" s="110" t="s">
        <v>208</v>
      </c>
      <c r="L26" s="205"/>
      <c r="M26" s="176"/>
    </row>
    <row r="27" spans="1:13" ht="34.5" thickBot="1" x14ac:dyDescent="0.3">
      <c r="A27" s="160"/>
      <c r="B27" s="160"/>
      <c r="C27" s="188"/>
      <c r="D27" s="105" t="s">
        <v>232</v>
      </c>
      <c r="E27" s="106" t="s">
        <v>236</v>
      </c>
      <c r="F27" s="107">
        <v>0</v>
      </c>
      <c r="G27" s="107">
        <v>14</v>
      </c>
      <c r="H27" s="107">
        <f t="shared" si="1"/>
        <v>14</v>
      </c>
      <c r="I27" s="150"/>
      <c r="J27" s="109" t="s">
        <v>263</v>
      </c>
      <c r="K27" s="110" t="s">
        <v>237</v>
      </c>
      <c r="L27" s="206"/>
      <c r="M27" s="154"/>
    </row>
    <row r="28" spans="1:13" ht="34.5" thickBot="1" x14ac:dyDescent="0.3">
      <c r="A28" s="160"/>
      <c r="B28" s="160"/>
      <c r="C28" s="186" t="s">
        <v>149</v>
      </c>
      <c r="D28" s="105" t="s">
        <v>194</v>
      </c>
      <c r="E28" s="106" t="s">
        <v>210</v>
      </c>
      <c r="F28" s="107">
        <v>0</v>
      </c>
      <c r="G28" s="107">
        <v>9</v>
      </c>
      <c r="H28" s="107">
        <f t="shared" si="1"/>
        <v>9</v>
      </c>
      <c r="I28" s="149">
        <v>1</v>
      </c>
      <c r="J28" s="109" t="s">
        <v>261</v>
      </c>
      <c r="K28" s="112" t="s">
        <v>211</v>
      </c>
      <c r="L28" s="151" t="s">
        <v>310</v>
      </c>
      <c r="M28" s="153" t="s">
        <v>173</v>
      </c>
    </row>
    <row r="29" spans="1:13" ht="34.5" thickBot="1" x14ac:dyDescent="0.3">
      <c r="A29" s="160"/>
      <c r="B29" s="160"/>
      <c r="C29" s="187"/>
      <c r="D29" s="105" t="s">
        <v>232</v>
      </c>
      <c r="E29" s="106" t="s">
        <v>203</v>
      </c>
      <c r="F29" s="107">
        <v>0</v>
      </c>
      <c r="G29" s="107">
        <v>7</v>
      </c>
      <c r="H29" s="107">
        <f t="shared" si="1"/>
        <v>7</v>
      </c>
      <c r="I29" s="150"/>
      <c r="J29" s="109" t="s">
        <v>292</v>
      </c>
      <c r="K29" s="112" t="s">
        <v>212</v>
      </c>
      <c r="L29" s="155"/>
      <c r="M29" s="154"/>
    </row>
    <row r="30" spans="1:13" ht="34.5" thickBot="1" x14ac:dyDescent="0.3">
      <c r="A30" s="160"/>
      <c r="B30" s="160"/>
      <c r="C30" s="188"/>
      <c r="D30" s="105" t="s">
        <v>233</v>
      </c>
      <c r="E30" s="106" t="s">
        <v>213</v>
      </c>
      <c r="F30" s="107">
        <v>0</v>
      </c>
      <c r="G30" s="107">
        <v>10</v>
      </c>
      <c r="H30" s="107">
        <f t="shared" si="1"/>
        <v>10</v>
      </c>
      <c r="I30" s="108">
        <v>1</v>
      </c>
      <c r="J30" s="109" t="s">
        <v>262</v>
      </c>
      <c r="K30" s="112" t="s">
        <v>214</v>
      </c>
      <c r="L30" s="111" t="s">
        <v>157</v>
      </c>
      <c r="M30" s="113" t="s">
        <v>260</v>
      </c>
    </row>
    <row r="31" spans="1:13" ht="34.5" thickBot="1" x14ac:dyDescent="0.3">
      <c r="A31" s="160"/>
      <c r="B31" s="160"/>
      <c r="C31" s="114" t="s">
        <v>229</v>
      </c>
      <c r="D31" s="105" t="s">
        <v>232</v>
      </c>
      <c r="E31" s="106" t="s">
        <v>215</v>
      </c>
      <c r="F31" s="107">
        <v>5</v>
      </c>
      <c r="G31" s="107">
        <v>0</v>
      </c>
      <c r="H31" s="107">
        <f t="shared" si="1"/>
        <v>5</v>
      </c>
      <c r="I31" s="108">
        <v>0</v>
      </c>
      <c r="J31" s="109" t="s">
        <v>304</v>
      </c>
      <c r="K31" s="112" t="s">
        <v>242</v>
      </c>
      <c r="L31" s="111" t="s">
        <v>307</v>
      </c>
      <c r="M31" s="113" t="s">
        <v>186</v>
      </c>
    </row>
    <row r="32" spans="1:13" ht="45.75" thickBot="1" x14ac:dyDescent="0.3">
      <c r="A32" s="160"/>
      <c r="B32" s="160"/>
      <c r="C32" s="114" t="s">
        <v>150</v>
      </c>
      <c r="D32" s="105" t="s">
        <v>232</v>
      </c>
      <c r="E32" s="106" t="s">
        <v>215</v>
      </c>
      <c r="F32" s="107">
        <v>0</v>
      </c>
      <c r="G32" s="107">
        <v>15</v>
      </c>
      <c r="H32" s="107">
        <f t="shared" si="1"/>
        <v>15</v>
      </c>
      <c r="I32" s="108">
        <v>0</v>
      </c>
      <c r="J32" s="109" t="s">
        <v>243</v>
      </c>
      <c r="K32" s="112" t="s">
        <v>217</v>
      </c>
      <c r="L32" s="117" t="s">
        <v>156</v>
      </c>
      <c r="M32" s="113" t="s">
        <v>180</v>
      </c>
    </row>
    <row r="33" spans="1:13" ht="23.25" thickBot="1" x14ac:dyDescent="0.3">
      <c r="A33" s="160"/>
      <c r="B33" s="160"/>
      <c r="C33" s="186" t="s">
        <v>152</v>
      </c>
      <c r="D33" s="105" t="s">
        <v>194</v>
      </c>
      <c r="E33" s="106" t="s">
        <v>248</v>
      </c>
      <c r="F33" s="197">
        <v>0</v>
      </c>
      <c r="G33" s="197">
        <v>15</v>
      </c>
      <c r="H33" s="197">
        <f t="shared" si="1"/>
        <v>15</v>
      </c>
      <c r="I33" s="149">
        <v>1</v>
      </c>
      <c r="J33" s="109" t="s">
        <v>249</v>
      </c>
      <c r="K33" s="110" t="s">
        <v>252</v>
      </c>
      <c r="L33" s="151" t="s">
        <v>159</v>
      </c>
      <c r="M33" s="201" t="s">
        <v>197</v>
      </c>
    </row>
    <row r="34" spans="1:13" ht="28.5" customHeight="1" thickBot="1" x14ac:dyDescent="0.3">
      <c r="A34" s="160"/>
      <c r="B34" s="160"/>
      <c r="C34" s="187"/>
      <c r="D34" s="105" t="s">
        <v>193</v>
      </c>
      <c r="E34" s="106" t="s">
        <v>225</v>
      </c>
      <c r="F34" s="198"/>
      <c r="G34" s="198"/>
      <c r="H34" s="198"/>
      <c r="I34" s="177"/>
      <c r="J34" s="109" t="s">
        <v>250</v>
      </c>
      <c r="K34" s="110" t="s">
        <v>253</v>
      </c>
      <c r="L34" s="200"/>
      <c r="M34" s="202"/>
    </row>
    <row r="35" spans="1:13" ht="34.5" thickBot="1" x14ac:dyDescent="0.3">
      <c r="A35" s="160"/>
      <c r="B35" s="160"/>
      <c r="C35" s="188"/>
      <c r="D35" s="105" t="s">
        <v>234</v>
      </c>
      <c r="E35" s="106" t="s">
        <v>226</v>
      </c>
      <c r="F35" s="199"/>
      <c r="G35" s="199"/>
      <c r="H35" s="199"/>
      <c r="I35" s="150"/>
      <c r="J35" s="109" t="s">
        <v>251</v>
      </c>
      <c r="K35" s="110" t="s">
        <v>254</v>
      </c>
      <c r="L35" s="152"/>
      <c r="M35" s="203"/>
    </row>
    <row r="36" spans="1:13" ht="34.5" thickBot="1" x14ac:dyDescent="0.3">
      <c r="A36" s="160"/>
      <c r="B36" s="160"/>
      <c r="C36" s="186" t="s">
        <v>53</v>
      </c>
      <c r="D36" s="105" t="s">
        <v>278</v>
      </c>
      <c r="E36" s="106" t="s">
        <v>277</v>
      </c>
      <c r="F36" s="107">
        <v>5</v>
      </c>
      <c r="G36" s="107"/>
      <c r="H36" s="107">
        <f>SUM(F36:G36)</f>
        <v>5</v>
      </c>
      <c r="I36" s="108">
        <v>1</v>
      </c>
      <c r="J36" s="109" t="s">
        <v>279</v>
      </c>
      <c r="K36" s="110" t="s">
        <v>280</v>
      </c>
      <c r="L36" s="121" t="s">
        <v>310</v>
      </c>
      <c r="M36" s="106" t="s">
        <v>186</v>
      </c>
    </row>
    <row r="37" spans="1:13" ht="34.5" thickBot="1" x14ac:dyDescent="0.3">
      <c r="A37" s="160"/>
      <c r="B37" s="160"/>
      <c r="C37" s="187"/>
      <c r="D37" s="105" t="s">
        <v>233</v>
      </c>
      <c r="E37" s="106" t="s">
        <v>196</v>
      </c>
      <c r="F37" s="107">
        <v>0</v>
      </c>
      <c r="G37" s="107">
        <v>8</v>
      </c>
      <c r="H37" s="107">
        <f>SUM(F37:G37)</f>
        <v>8</v>
      </c>
      <c r="I37" s="108">
        <v>1</v>
      </c>
      <c r="J37" s="109" t="s">
        <v>274</v>
      </c>
      <c r="K37" s="110" t="s">
        <v>301</v>
      </c>
      <c r="L37" s="121" t="s">
        <v>157</v>
      </c>
      <c r="M37" s="106" t="s">
        <v>296</v>
      </c>
    </row>
    <row r="38" spans="1:13" ht="34.5" thickBot="1" x14ac:dyDescent="0.3">
      <c r="A38" s="160"/>
      <c r="B38" s="160"/>
      <c r="C38" s="187"/>
      <c r="D38" s="105" t="s">
        <v>233</v>
      </c>
      <c r="E38" s="106" t="s">
        <v>271</v>
      </c>
      <c r="F38" s="107">
        <v>5</v>
      </c>
      <c r="G38" s="107">
        <v>0</v>
      </c>
      <c r="H38" s="107">
        <f>SUM(F38:G38)</f>
        <v>5</v>
      </c>
      <c r="I38" s="108">
        <v>1</v>
      </c>
      <c r="J38" s="109" t="s">
        <v>275</v>
      </c>
      <c r="K38" s="110" t="s">
        <v>276</v>
      </c>
      <c r="L38" s="121" t="s">
        <v>312</v>
      </c>
      <c r="M38" s="106" t="s">
        <v>186</v>
      </c>
    </row>
    <row r="39" spans="1:13" ht="45.75" thickBot="1" x14ac:dyDescent="0.3">
      <c r="A39" s="160"/>
      <c r="B39" s="160"/>
      <c r="C39" s="188"/>
      <c r="D39" s="105" t="s">
        <v>233</v>
      </c>
      <c r="E39" s="105" t="s">
        <v>293</v>
      </c>
      <c r="F39" s="118">
        <v>0</v>
      </c>
      <c r="G39" s="107">
        <v>12</v>
      </c>
      <c r="H39" s="107">
        <f>SUM(F39:G39)</f>
        <v>12</v>
      </c>
      <c r="I39" s="108">
        <v>1</v>
      </c>
      <c r="J39" s="109" t="s">
        <v>302</v>
      </c>
      <c r="K39" s="112" t="s">
        <v>294</v>
      </c>
      <c r="L39" s="111" t="s">
        <v>158</v>
      </c>
      <c r="M39" s="113" t="s">
        <v>295</v>
      </c>
    </row>
    <row r="40" spans="1:13" ht="23.25" thickBot="1" x14ac:dyDescent="0.3">
      <c r="A40" s="160"/>
      <c r="B40" s="160"/>
      <c r="C40" s="186" t="s">
        <v>151</v>
      </c>
      <c r="D40" s="105" t="s">
        <v>194</v>
      </c>
      <c r="E40" s="106" t="s">
        <v>218</v>
      </c>
      <c r="F40" s="107">
        <v>0</v>
      </c>
      <c r="G40" s="107">
        <v>9</v>
      </c>
      <c r="H40" s="107">
        <f t="shared" si="1"/>
        <v>9</v>
      </c>
      <c r="I40" s="149">
        <v>1</v>
      </c>
      <c r="J40" s="109" t="s">
        <v>255</v>
      </c>
      <c r="K40" s="110" t="s">
        <v>252</v>
      </c>
      <c r="L40" s="151" t="s">
        <v>311</v>
      </c>
      <c r="M40" s="153" t="s">
        <v>197</v>
      </c>
    </row>
    <row r="41" spans="1:13" ht="34.5" thickBot="1" x14ac:dyDescent="0.3">
      <c r="A41" s="160"/>
      <c r="B41" s="160"/>
      <c r="C41" s="187"/>
      <c r="D41" s="105" t="s">
        <v>232</v>
      </c>
      <c r="E41" s="106" t="s">
        <v>203</v>
      </c>
      <c r="F41" s="107">
        <v>0</v>
      </c>
      <c r="G41" s="107">
        <v>7</v>
      </c>
      <c r="H41" s="107">
        <f t="shared" si="1"/>
        <v>7</v>
      </c>
      <c r="I41" s="150"/>
      <c r="J41" s="109" t="s">
        <v>305</v>
      </c>
      <c r="K41" s="110" t="s">
        <v>256</v>
      </c>
      <c r="L41" s="152"/>
      <c r="M41" s="154"/>
    </row>
    <row r="42" spans="1:13" ht="34.5" thickBot="1" x14ac:dyDescent="0.3">
      <c r="A42" s="160"/>
      <c r="B42" s="160"/>
      <c r="C42" s="187"/>
      <c r="D42" s="105" t="s">
        <v>193</v>
      </c>
      <c r="E42" s="106" t="s">
        <v>198</v>
      </c>
      <c r="F42" s="107">
        <v>0</v>
      </c>
      <c r="G42" s="107">
        <v>9</v>
      </c>
      <c r="H42" s="107">
        <f t="shared" si="1"/>
        <v>9</v>
      </c>
      <c r="I42" s="149">
        <v>1</v>
      </c>
      <c r="J42" s="109" t="s">
        <v>258</v>
      </c>
      <c r="K42" s="110" t="s">
        <v>205</v>
      </c>
      <c r="L42" s="151" t="s">
        <v>306</v>
      </c>
      <c r="M42" s="153" t="s">
        <v>197</v>
      </c>
    </row>
    <row r="43" spans="1:13" ht="34.5" thickBot="1" x14ac:dyDescent="0.3">
      <c r="A43" s="160"/>
      <c r="B43" s="160"/>
      <c r="C43" s="187"/>
      <c r="D43" s="105" t="s">
        <v>234</v>
      </c>
      <c r="E43" s="106" t="s">
        <v>207</v>
      </c>
      <c r="F43" s="107">
        <v>0</v>
      </c>
      <c r="G43" s="107">
        <v>7</v>
      </c>
      <c r="H43" s="107">
        <f t="shared" si="1"/>
        <v>7</v>
      </c>
      <c r="I43" s="150"/>
      <c r="J43" s="109" t="s">
        <v>257</v>
      </c>
      <c r="K43" s="110" t="s">
        <v>219</v>
      </c>
      <c r="L43" s="152"/>
      <c r="M43" s="154"/>
    </row>
    <row r="44" spans="1:13" ht="45.75" thickBot="1" x14ac:dyDescent="0.3">
      <c r="A44" s="160"/>
      <c r="B44" s="160"/>
      <c r="C44" s="188"/>
      <c r="D44" s="105" t="s">
        <v>233</v>
      </c>
      <c r="E44" s="106" t="s">
        <v>201</v>
      </c>
      <c r="F44" s="107">
        <v>0</v>
      </c>
      <c r="G44" s="107">
        <v>15</v>
      </c>
      <c r="H44" s="107">
        <f t="shared" si="1"/>
        <v>15</v>
      </c>
      <c r="I44" s="108">
        <v>1</v>
      </c>
      <c r="J44" s="109" t="s">
        <v>259</v>
      </c>
      <c r="K44" s="110" t="s">
        <v>220</v>
      </c>
      <c r="L44" s="117" t="s">
        <v>158</v>
      </c>
      <c r="M44" s="113" t="s">
        <v>260</v>
      </c>
    </row>
    <row r="45" spans="1:13" ht="34.5" thickBot="1" x14ac:dyDescent="0.3">
      <c r="A45" s="160"/>
      <c r="B45" s="160"/>
      <c r="C45" s="186" t="s">
        <v>166</v>
      </c>
      <c r="D45" s="105" t="s">
        <v>193</v>
      </c>
      <c r="E45" s="106" t="s">
        <v>221</v>
      </c>
      <c r="F45" s="107">
        <v>0</v>
      </c>
      <c r="G45" s="107">
        <v>15</v>
      </c>
      <c r="H45" s="107">
        <f t="shared" si="1"/>
        <v>15</v>
      </c>
      <c r="I45" s="149">
        <v>1</v>
      </c>
      <c r="J45" s="109" t="s">
        <v>264</v>
      </c>
      <c r="K45" s="110" t="s">
        <v>222</v>
      </c>
      <c r="L45" s="151" t="s">
        <v>191</v>
      </c>
      <c r="M45" s="153" t="s">
        <v>197</v>
      </c>
    </row>
    <row r="46" spans="1:13" ht="34.5" thickBot="1" x14ac:dyDescent="0.3">
      <c r="A46" s="160"/>
      <c r="B46" s="160"/>
      <c r="C46" s="187"/>
      <c r="D46" s="105" t="s">
        <v>234</v>
      </c>
      <c r="E46" s="106" t="s">
        <v>207</v>
      </c>
      <c r="F46" s="107">
        <v>0</v>
      </c>
      <c r="G46" s="107">
        <v>15</v>
      </c>
      <c r="H46" s="107">
        <f t="shared" si="1"/>
        <v>15</v>
      </c>
      <c r="I46" s="150"/>
      <c r="J46" s="109" t="s">
        <v>257</v>
      </c>
      <c r="K46" s="110" t="s">
        <v>223</v>
      </c>
      <c r="L46" s="155"/>
      <c r="M46" s="154"/>
    </row>
    <row r="47" spans="1:13" ht="45" customHeight="1" thickBot="1" x14ac:dyDescent="0.3">
      <c r="A47" s="160"/>
      <c r="B47" s="160"/>
      <c r="C47" s="188"/>
      <c r="D47" s="105" t="s">
        <v>233</v>
      </c>
      <c r="E47" s="106" t="s">
        <v>224</v>
      </c>
      <c r="F47" s="107">
        <v>0</v>
      </c>
      <c r="G47" s="107">
        <v>18</v>
      </c>
      <c r="H47" s="107">
        <f t="shared" si="1"/>
        <v>18</v>
      </c>
      <c r="I47" s="108">
        <v>1</v>
      </c>
      <c r="J47" s="109" t="s">
        <v>259</v>
      </c>
      <c r="K47" s="110" t="s">
        <v>209</v>
      </c>
      <c r="L47" s="111" t="s">
        <v>157</v>
      </c>
      <c r="M47" s="113" t="s">
        <v>200</v>
      </c>
    </row>
    <row r="48" spans="1:13" ht="34.5" thickBot="1" x14ac:dyDescent="0.3">
      <c r="A48" s="160"/>
      <c r="B48" s="160"/>
      <c r="C48" s="186" t="s">
        <v>195</v>
      </c>
      <c r="D48" s="105" t="s">
        <v>193</v>
      </c>
      <c r="E48" s="106" t="s">
        <v>225</v>
      </c>
      <c r="F48" s="107">
        <v>0</v>
      </c>
      <c r="G48" s="107">
        <v>7</v>
      </c>
      <c r="H48" s="107">
        <f t="shared" si="1"/>
        <v>7</v>
      </c>
      <c r="I48" s="125">
        <v>1</v>
      </c>
      <c r="J48" s="109" t="s">
        <v>264</v>
      </c>
      <c r="K48" s="110" t="s">
        <v>222</v>
      </c>
      <c r="L48" s="120" t="s">
        <v>309</v>
      </c>
      <c r="M48" s="113" t="s">
        <v>197</v>
      </c>
    </row>
    <row r="49" spans="1:13" ht="45.75" thickBot="1" x14ac:dyDescent="0.3">
      <c r="A49" s="160"/>
      <c r="B49" s="160"/>
      <c r="C49" s="188"/>
      <c r="D49" s="105" t="s">
        <v>234</v>
      </c>
      <c r="E49" s="106" t="s">
        <v>224</v>
      </c>
      <c r="F49" s="107">
        <v>0</v>
      </c>
      <c r="G49" s="107">
        <v>9</v>
      </c>
      <c r="H49" s="107">
        <f t="shared" si="1"/>
        <v>9</v>
      </c>
      <c r="I49" s="126">
        <v>1</v>
      </c>
      <c r="J49" s="109" t="s">
        <v>259</v>
      </c>
      <c r="K49" s="110" t="s">
        <v>223</v>
      </c>
      <c r="L49" s="111" t="s">
        <v>158</v>
      </c>
      <c r="M49" s="113" t="s">
        <v>200</v>
      </c>
    </row>
    <row r="50" spans="1:13" ht="39" customHeight="1" thickBot="1" x14ac:dyDescent="0.3">
      <c r="A50" s="160"/>
      <c r="B50" s="160"/>
      <c r="C50" s="186" t="s">
        <v>153</v>
      </c>
      <c r="D50" s="105" t="s">
        <v>193</v>
      </c>
      <c r="E50" s="106" t="s">
        <v>225</v>
      </c>
      <c r="F50" s="118">
        <v>0</v>
      </c>
      <c r="G50" s="118">
        <v>15</v>
      </c>
      <c r="H50" s="118">
        <f t="shared" si="1"/>
        <v>15</v>
      </c>
      <c r="I50" s="149">
        <v>1</v>
      </c>
      <c r="J50" s="109" t="s">
        <v>265</v>
      </c>
      <c r="K50" s="110" t="s">
        <v>227</v>
      </c>
      <c r="L50" s="151" t="s">
        <v>307</v>
      </c>
      <c r="M50" s="153" t="s">
        <v>180</v>
      </c>
    </row>
    <row r="51" spans="1:13" ht="34.5" thickBot="1" x14ac:dyDescent="0.3">
      <c r="A51" s="161"/>
      <c r="B51" s="161"/>
      <c r="C51" s="188"/>
      <c r="D51" s="105" t="s">
        <v>234</v>
      </c>
      <c r="E51" s="106" t="s">
        <v>207</v>
      </c>
      <c r="F51" s="116"/>
      <c r="G51" s="116">
        <v>15</v>
      </c>
      <c r="H51" s="115">
        <f t="shared" si="1"/>
        <v>15</v>
      </c>
      <c r="I51" s="150"/>
      <c r="J51" s="109" t="s">
        <v>257</v>
      </c>
      <c r="K51" s="110" t="s">
        <v>228</v>
      </c>
      <c r="L51" s="152"/>
      <c r="M51" s="154"/>
    </row>
    <row r="52" spans="1:13" x14ac:dyDescent="0.25">
      <c r="A52" s="8"/>
      <c r="B52" s="1"/>
      <c r="E52" s="72" t="s">
        <v>155</v>
      </c>
      <c r="F52" s="86">
        <f>SUM(F5:F51)</f>
        <v>78</v>
      </c>
      <c r="G52" s="86">
        <f>SUM(G5:G51)</f>
        <v>395</v>
      </c>
      <c r="H52" s="86">
        <f>SUM(H5:H51)</f>
        <v>473</v>
      </c>
      <c r="I52" s="86">
        <f>SUM(I5:I51)</f>
        <v>34</v>
      </c>
    </row>
    <row r="53" spans="1:13" x14ac:dyDescent="0.25">
      <c r="E53" s="2"/>
      <c r="F53" s="4"/>
      <c r="G53" s="4"/>
      <c r="H53" s="4"/>
      <c r="I53" s="4"/>
    </row>
    <row r="54" spans="1:13" ht="15.75" x14ac:dyDescent="0.25">
      <c r="D54" s="99"/>
      <c r="E54" s="100"/>
      <c r="F54" s="101"/>
      <c r="G54" s="6"/>
      <c r="H54" s="6"/>
    </row>
    <row r="55" spans="1:13" ht="15.75" x14ac:dyDescent="0.25">
      <c r="D55" s="99"/>
      <c r="E55" s="102"/>
      <c r="F55" s="101"/>
      <c r="G55" s="6"/>
      <c r="H55" s="6"/>
    </row>
    <row r="56" spans="1:13" ht="15.75" x14ac:dyDescent="0.25">
      <c r="D56" s="99"/>
      <c r="E56" s="102"/>
      <c r="F56" s="101"/>
      <c r="G56" s="6"/>
      <c r="H56" s="6"/>
    </row>
    <row r="57" spans="1:13" ht="15.75" x14ac:dyDescent="0.25">
      <c r="D57" s="99"/>
      <c r="E57" s="102"/>
      <c r="F57" s="103"/>
    </row>
  </sheetData>
  <mergeCells count="59">
    <mergeCell ref="C36:C39"/>
    <mergeCell ref="C22:C24"/>
    <mergeCell ref="I10:I11"/>
    <mergeCell ref="L10:L11"/>
    <mergeCell ref="L7:L8"/>
    <mergeCell ref="M7:M8"/>
    <mergeCell ref="I7:I8"/>
    <mergeCell ref="C33:C35"/>
    <mergeCell ref="F33:F35"/>
    <mergeCell ref="G33:G35"/>
    <mergeCell ref="H33:H35"/>
    <mergeCell ref="L33:L35"/>
    <mergeCell ref="M33:M35"/>
    <mergeCell ref="C16:C17"/>
    <mergeCell ref="L25:L27"/>
    <mergeCell ref="I33:I35"/>
    <mergeCell ref="C13:C14"/>
    <mergeCell ref="D2:D4"/>
    <mergeCell ref="A22:A51"/>
    <mergeCell ref="A2:A4"/>
    <mergeCell ref="B2:B4"/>
    <mergeCell ref="C2:C4"/>
    <mergeCell ref="C7:C8"/>
    <mergeCell ref="C10:C11"/>
    <mergeCell ref="C19:C21"/>
    <mergeCell ref="C25:C27"/>
    <mergeCell ref="C28:C30"/>
    <mergeCell ref="C40:C44"/>
    <mergeCell ref="C45:C47"/>
    <mergeCell ref="C48:C49"/>
    <mergeCell ref="C50:C51"/>
    <mergeCell ref="B5:B21"/>
    <mergeCell ref="A5:A21"/>
    <mergeCell ref="M2:M4"/>
    <mergeCell ref="B22:B51"/>
    <mergeCell ref="J2:J4"/>
    <mergeCell ref="I2:I4"/>
    <mergeCell ref="E2:E4"/>
    <mergeCell ref="F2:H2"/>
    <mergeCell ref="F3:H3"/>
    <mergeCell ref="K2:K4"/>
    <mergeCell ref="L2:L4"/>
    <mergeCell ref="M25:M27"/>
    <mergeCell ref="I25:I27"/>
    <mergeCell ref="I28:I29"/>
    <mergeCell ref="L28:L29"/>
    <mergeCell ref="M28:M29"/>
    <mergeCell ref="I40:I41"/>
    <mergeCell ref="L40:L41"/>
    <mergeCell ref="I50:I51"/>
    <mergeCell ref="L50:L51"/>
    <mergeCell ref="M50:M51"/>
    <mergeCell ref="L45:L46"/>
    <mergeCell ref="M40:M41"/>
    <mergeCell ref="I42:I43"/>
    <mergeCell ref="L42:L43"/>
    <mergeCell ref="M42:M43"/>
    <mergeCell ref="I45:I46"/>
    <mergeCell ref="M45:M46"/>
  </mergeCells>
  <printOptions horizontalCentered="1" verticalCentered="1"/>
  <pageMargins left="0.46" right="0.4" top="0.43" bottom="0.45" header="0.3" footer="0.3"/>
  <pageSetup paperSize="8"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Workplan FY16-REVISED</vt:lpstr>
      <vt:lpstr>Revenue</vt:lpstr>
      <vt:lpstr>Revenue!Print_Area</vt:lpstr>
    </vt:vector>
  </TitlesOfParts>
  <Company>International Monetary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dkloeden</dc:creator>
  <cp:lastModifiedBy>dkloeden</cp:lastModifiedBy>
  <cp:lastPrinted>2017-05-16T23:47:38Z</cp:lastPrinted>
  <dcterms:created xsi:type="dcterms:W3CDTF">2015-10-20T14:28:30Z</dcterms:created>
  <dcterms:modified xsi:type="dcterms:W3CDTF">2017-05-18T00:17:27Z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-606729772</vt:i4>
  </property>
  <property fmtid="{D5CDD505-2E9C-101B-9397-08002B2CF9AE}" pid="3" name="_NewReviewCycle">
    <vt:lpwstr/>
  </property>
  <property fmtid="{D5CDD505-2E9C-101B-9397-08002B2CF9AE}" pid="4" name="_EmailSubject">
    <vt:lpwstr>FY18 Workplans</vt:lpwstr>
  </property>
  <property fmtid="{D5CDD505-2E9C-101B-9397-08002B2CF9AE}" pid="5" name="_AuthorEmail">
    <vt:lpwstr>DKloeden@imf.org</vt:lpwstr>
  </property>
  <property fmtid="{D5CDD505-2E9C-101B-9397-08002B2CF9AE}" pid="6" name="_AuthorEmailDisplayName">
    <vt:lpwstr>Kloeden, David Anthony</vt:lpwstr>
  </property>
  <property fmtid="{D5CDD505-2E9C-101B-9397-08002B2CF9AE}" pid="7" name="_PreviousAdHocReviewCycleID">
    <vt:i4>-606729772</vt:i4>
  </property>
</Properties>
</file>